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808" windowHeight="8016" tabRatio="829"/>
  </bookViews>
  <sheets>
    <sheet name="2024 ESG Data Book" sheetId="26" r:id="rId1"/>
    <sheet name="미팅안건" sheetId="10" state="hidden" r:id="rId2"/>
  </sheets>
  <definedNames>
    <definedName name="_xlnm.Print_Area" localSheetId="0">'2024 ESG Data Book'!$C$1:$M$29</definedName>
  </definedNames>
  <calcPr calcId="152511"/>
</workbook>
</file>

<file path=xl/calcChain.xml><?xml version="1.0" encoding="utf-8"?>
<calcChain xmlns="http://schemas.openxmlformats.org/spreadsheetml/2006/main">
  <c r="J192" i="26" l="1"/>
  <c r="I192" i="26"/>
  <c r="H192" i="26"/>
  <c r="J182" i="26"/>
  <c r="I182" i="26"/>
  <c r="H182" i="26"/>
  <c r="J172" i="26"/>
  <c r="I172" i="26"/>
  <c r="H172" i="26"/>
  <c r="J167" i="26"/>
  <c r="I167" i="26"/>
  <c r="H167" i="26"/>
  <c r="J162" i="26"/>
  <c r="I162" i="26"/>
  <c r="H162" i="26"/>
  <c r="J151" i="26"/>
  <c r="I151" i="26"/>
  <c r="H151" i="26"/>
  <c r="J146" i="26"/>
  <c r="I146" i="26"/>
  <c r="H146" i="26"/>
  <c r="J141" i="26"/>
  <c r="I141" i="26"/>
  <c r="H141" i="26"/>
  <c r="L129" i="26"/>
  <c r="K129" i="26"/>
  <c r="J129" i="26"/>
  <c r="I129" i="26"/>
  <c r="L124" i="26"/>
  <c r="K124" i="26"/>
  <c r="J124" i="26"/>
  <c r="I124" i="26"/>
  <c r="I119" i="26"/>
  <c r="J119" i="26"/>
  <c r="K119" i="26"/>
  <c r="L119" i="26"/>
  <c r="M104" i="26"/>
  <c r="L104" i="26"/>
  <c r="K104" i="26"/>
  <c r="J104" i="26"/>
  <c r="M99" i="26"/>
  <c r="L99" i="26"/>
  <c r="K99" i="26"/>
  <c r="J99" i="26"/>
  <c r="M86" i="26"/>
  <c r="L86" i="26"/>
  <c r="K86" i="26"/>
  <c r="J86" i="26"/>
  <c r="M81" i="26"/>
  <c r="L81" i="26"/>
  <c r="K81" i="26"/>
  <c r="J81" i="26"/>
  <c r="K76" i="26"/>
  <c r="L76" i="26"/>
  <c r="M76" i="26"/>
  <c r="J76" i="26"/>
  <c r="M63" i="26"/>
  <c r="L63" i="26"/>
  <c r="K63" i="26"/>
  <c r="J63" i="26"/>
  <c r="J105" i="26" s="1"/>
  <c r="M106" i="26" l="1"/>
  <c r="L106" i="26"/>
  <c r="K106" i="26"/>
  <c r="L105" i="26"/>
  <c r="K105" i="26"/>
  <c r="J106" i="26"/>
  <c r="J107" i="26"/>
  <c r="J108" i="26" s="1"/>
  <c r="K107" i="26"/>
  <c r="L107" i="26"/>
  <c r="M107" i="26"/>
  <c r="M105" i="26"/>
  <c r="L108" i="26"/>
  <c r="K108" i="26"/>
  <c r="M108" i="26"/>
  <c r="M47" i="26" l="1"/>
  <c r="L47" i="26"/>
  <c r="K47" i="26"/>
  <c r="J47" i="26"/>
  <c r="M43" i="26"/>
  <c r="L43" i="26"/>
  <c r="K43" i="26"/>
  <c r="J43" i="26"/>
  <c r="M38" i="26"/>
  <c r="M44" i="26" s="1"/>
  <c r="L38" i="26"/>
  <c r="L44" i="26" s="1"/>
  <c r="L48" i="26" s="1"/>
  <c r="K38" i="26"/>
  <c r="K44" i="26" s="1"/>
  <c r="J38" i="26"/>
  <c r="J44" i="26" s="1"/>
  <c r="K23" i="26"/>
  <c r="J23" i="26"/>
  <c r="I23" i="26"/>
  <c r="H23" i="26"/>
  <c r="I18" i="26"/>
  <c r="J18" i="26"/>
  <c r="K18" i="26"/>
  <c r="H18" i="26"/>
  <c r="J50" i="26" l="1"/>
  <c r="J48" i="26"/>
  <c r="K50" i="26"/>
  <c r="K48" i="26"/>
  <c r="M50" i="26"/>
  <c r="M48" i="26"/>
  <c r="H24" i="26"/>
  <c r="H26" i="26" s="1"/>
  <c r="J24" i="26"/>
  <c r="I24" i="26"/>
  <c r="I26" i="26" s="1"/>
  <c r="K24" i="26"/>
  <c r="K26" i="26" s="1"/>
</calcChain>
</file>

<file path=xl/sharedStrings.xml><?xml version="1.0" encoding="utf-8"?>
<sst xmlns="http://schemas.openxmlformats.org/spreadsheetml/2006/main" count="435" uniqueCount="135">
  <si>
    <t>구분</t>
  </si>
  <si>
    <t>단위</t>
  </si>
  <si>
    <t>현업부서별 미팅 안건</t>
    <phoneticPr fontId="1" type="noConversion"/>
  </si>
  <si>
    <t>1. 부서명 : 티시스 IT사업본부</t>
    <phoneticPr fontId="1" type="noConversion"/>
  </si>
  <si>
    <t>2. 담당자 : 이윤경 선임님</t>
    <phoneticPr fontId="1" type="noConversion"/>
  </si>
  <si>
    <t>3. 안건</t>
    <phoneticPr fontId="1" type="noConversion"/>
  </si>
  <si>
    <t>1) 태광산업 홈페이지 개편 계획 (전사 차원)</t>
    <phoneticPr fontId="1" type="noConversion"/>
  </si>
  <si>
    <t>2) 태광산업 홈페이지 DATA 보관 유무 (엑셀 파일 형태 등)</t>
    <phoneticPr fontId="1" type="noConversion"/>
  </si>
  <si>
    <t>1. 부서명 : 안전보건실</t>
    <phoneticPr fontId="1" type="noConversion"/>
  </si>
  <si>
    <t>2. 담당자 : 추후 확인 예정</t>
    <phoneticPr fontId="1" type="noConversion"/>
  </si>
  <si>
    <t>1) ESG 평가 대응</t>
    <phoneticPr fontId="1" type="noConversion"/>
  </si>
  <si>
    <t>① 안전보건경영 관련 중장기 목표 수립</t>
    <phoneticPr fontId="1" type="noConversion"/>
  </si>
  <si>
    <t>② 안전보건 정책을 통해 안전보건 위험에 취약한 이해관계자를 명시</t>
    <phoneticPr fontId="1" type="noConversion"/>
  </si>
  <si>
    <t>③ 협력업체 근로자의 안전보건 관련 고충을 해결하기 위한 채널 운영 여부</t>
    <phoneticPr fontId="1" type="noConversion"/>
  </si>
  <si>
    <t>④ 협력업체의 안전 역량을 정기적 평가 Tool 여부</t>
    <phoneticPr fontId="1" type="noConversion"/>
  </si>
  <si>
    <t>Ⅰ. 티시스</t>
    <phoneticPr fontId="1" type="noConversion"/>
  </si>
  <si>
    <t>Ⅱ. 태광산업</t>
    <phoneticPr fontId="1" type="noConversion"/>
  </si>
  <si>
    <t>2023 (실적)</t>
    <phoneticPr fontId="1" type="noConversion"/>
  </si>
  <si>
    <t>2024 (목표)</t>
    <phoneticPr fontId="1" type="noConversion"/>
  </si>
  <si>
    <t>2022 (실적)</t>
    <phoneticPr fontId="1" type="noConversion"/>
  </si>
  <si>
    <t>환경 (Environment) 부문</t>
    <phoneticPr fontId="3" type="noConversion"/>
  </si>
  <si>
    <t>ESG 주요 성과 (ESG Data Book)</t>
    <phoneticPr fontId="3" type="noConversion"/>
  </si>
  <si>
    <t>1. 사업장 별 온실가스 배출량</t>
    <phoneticPr fontId="1" type="noConversion"/>
  </si>
  <si>
    <t>1) 석유화학1공장</t>
    <phoneticPr fontId="1" type="noConversion"/>
  </si>
  <si>
    <t>2) 석유화학2공장</t>
    <phoneticPr fontId="1" type="noConversion"/>
  </si>
  <si>
    <t>3) 석유화학3공장</t>
    <phoneticPr fontId="1" type="noConversion"/>
  </si>
  <si>
    <t>4) 울산공장</t>
    <phoneticPr fontId="1" type="noConversion"/>
  </si>
  <si>
    <t>1. Scope1
(직접배출)</t>
    <phoneticPr fontId="1" type="noConversion"/>
  </si>
  <si>
    <t>tCO2-eq</t>
    <phoneticPr fontId="1" type="noConversion"/>
  </si>
  <si>
    <t>2024 (실적)</t>
    <phoneticPr fontId="1" type="noConversion"/>
  </si>
  <si>
    <t>tCO2-eq</t>
    <phoneticPr fontId="1" type="noConversion"/>
  </si>
  <si>
    <t>tCO2-eq</t>
    <phoneticPr fontId="1" type="noConversion"/>
  </si>
  <si>
    <t>2. Scope2
(간접배출)</t>
    <phoneticPr fontId="1" type="noConversion"/>
  </si>
  <si>
    <t>Scope2 소계 (②)</t>
    <phoneticPr fontId="1" type="noConversion"/>
  </si>
  <si>
    <t>Scope1 소계 (①)</t>
    <phoneticPr fontId="1" type="noConversion"/>
  </si>
  <si>
    <t>사업장</t>
    <phoneticPr fontId="1" type="noConversion"/>
  </si>
  <si>
    <t>온실가스 총 배출량 (①+②)</t>
    <phoneticPr fontId="1" type="noConversion"/>
  </si>
  <si>
    <t>억원</t>
    <phoneticPr fontId="1" type="noConversion"/>
  </si>
  <si>
    <t>매출액</t>
    <phoneticPr fontId="1" type="noConversion"/>
  </si>
  <si>
    <t>온실가스 배출 집약도</t>
    <phoneticPr fontId="1" type="noConversion"/>
  </si>
  <si>
    <t>tCO2-eq/억원</t>
    <phoneticPr fontId="1" type="noConversion"/>
  </si>
  <si>
    <t>▷ 공개범위 ① 온실가스 배출량 목표 대비 실적 ('24년) ② 최근 3개년 ('22년 ~ '24년) 온실가스 배출량 ③ 최근 3개년 ('22년 ~ '24년) 온실가스 배출 집약도</t>
    <phoneticPr fontId="1" type="noConversion"/>
  </si>
  <si>
    <t>※ 작성기준 ① 온실가스 배출량 : 온실가스 배출량 제3자 검증 결과 기준 ② 매출액 : 사업보고서 (별도)</t>
    <phoneticPr fontId="1" type="noConversion"/>
  </si>
  <si>
    <t>구분</t>
    <phoneticPr fontId="1" type="noConversion"/>
  </si>
  <si>
    <t>사업장</t>
    <phoneticPr fontId="1" type="noConversion"/>
  </si>
  <si>
    <t>에너지원</t>
    <phoneticPr fontId="1" type="noConversion"/>
  </si>
  <si>
    <t>단위</t>
    <phoneticPr fontId="1" type="noConversion"/>
  </si>
  <si>
    <t>2024 (실적)</t>
    <phoneticPr fontId="1" type="noConversion"/>
  </si>
  <si>
    <t>연료</t>
    <phoneticPr fontId="1" type="noConversion"/>
  </si>
  <si>
    <t>TJ</t>
    <phoneticPr fontId="1" type="noConversion"/>
  </si>
  <si>
    <t>2) 석유화학2공장</t>
    <phoneticPr fontId="1" type="noConversion"/>
  </si>
  <si>
    <t>전력</t>
    <phoneticPr fontId="1" type="noConversion"/>
  </si>
  <si>
    <t>바이오가스</t>
    <phoneticPr fontId="1" type="noConversion"/>
  </si>
  <si>
    <t>2) 울산공장</t>
    <phoneticPr fontId="1" type="noConversion"/>
  </si>
  <si>
    <t>태양광</t>
    <phoneticPr fontId="1" type="noConversion"/>
  </si>
  <si>
    <t>2022 (실적)</t>
    <phoneticPr fontId="1" type="noConversion"/>
  </si>
  <si>
    <t>2023 (실적)</t>
    <phoneticPr fontId="1" type="noConversion"/>
  </si>
  <si>
    <t>2. 사업장 별 에너지 소비량</t>
    <phoneticPr fontId="1" type="noConversion"/>
  </si>
  <si>
    <t>에너지 총 소비량 계 (① + ② + ③)</t>
    <phoneticPr fontId="1" type="noConversion"/>
  </si>
  <si>
    <t>TJ</t>
    <phoneticPr fontId="1" type="noConversion"/>
  </si>
  <si>
    <t>매출액</t>
    <phoneticPr fontId="1" type="noConversion"/>
  </si>
  <si>
    <t>억원</t>
    <phoneticPr fontId="1" type="noConversion"/>
  </si>
  <si>
    <t>TJ/억원</t>
    <phoneticPr fontId="1" type="noConversion"/>
  </si>
  <si>
    <t>직접에너지 소비량 소계 (①)</t>
    <phoneticPr fontId="1" type="noConversion"/>
  </si>
  <si>
    <t>간접 에너지 소비량 소계 (②)</t>
    <phoneticPr fontId="1" type="noConversion"/>
  </si>
  <si>
    <t>1. 직접에너지 소비</t>
    <phoneticPr fontId="1" type="noConversion"/>
  </si>
  <si>
    <t>2. 간접에너지 소비</t>
    <phoneticPr fontId="1" type="noConversion"/>
  </si>
  <si>
    <t>재생 에너지 소비량 계 (③)</t>
    <phoneticPr fontId="1" type="noConversion"/>
  </si>
  <si>
    <t>일반에너지 소비량 계 (①+②)</t>
    <phoneticPr fontId="1" type="noConversion"/>
  </si>
  <si>
    <t>에너지 집약도 (일반에너지 소비량 기준)</t>
    <phoneticPr fontId="1" type="noConversion"/>
  </si>
  <si>
    <r>
      <t xml:space="preserve">II. 재생에너지 소비
</t>
    </r>
    <r>
      <rPr>
        <sz val="12"/>
        <color theme="1"/>
        <rFont val="바탕"/>
        <family val="1"/>
        <charset val="129"/>
      </rPr>
      <t xml:space="preserve">     (＊ 생산량 100% 자가 소비)</t>
    </r>
    <phoneticPr fontId="1" type="noConversion"/>
  </si>
  <si>
    <t>▷ 공개범위 ① 에너지 소비 목표 대비 실적 ('24년) ② 최근 3개년 ('22년 ~ '24년) 에너지 총 소비량 ③ 최근 3개년 ('22년 ~ '24년) 에너지 집약도 (단, 산정시 재생에너지 소비는 제외)</t>
    <phoneticPr fontId="1" type="noConversion"/>
  </si>
  <si>
    <t>※ 작성기준 ① 에너지 소비량 : 에너지 사용량 제3자 검증 결과 ② 매출액 : 사업보고서 (별도) ③ 직접에너지 : LNG, LPG, 경유 등 연료 사용량의 총 합계</t>
    <phoneticPr fontId="1" type="noConversion"/>
  </si>
  <si>
    <t>I. 일반폐기물</t>
    <phoneticPr fontId="1" type="noConversion"/>
  </si>
  <si>
    <t>I. 일반에너지 소비</t>
    <phoneticPr fontId="1" type="noConversion"/>
  </si>
  <si>
    <t>1. 발생</t>
    <phoneticPr fontId="1" type="noConversion"/>
  </si>
  <si>
    <t>2. 처리</t>
    <phoneticPr fontId="1" type="noConversion"/>
  </si>
  <si>
    <t>처리방법</t>
    <phoneticPr fontId="1" type="noConversion"/>
  </si>
  <si>
    <t>톤</t>
    <phoneticPr fontId="1" type="noConversion"/>
  </si>
  <si>
    <t>일반폐기물 발생량 소계 (①)</t>
    <phoneticPr fontId="1" type="noConversion"/>
  </si>
  <si>
    <t>소각</t>
    <phoneticPr fontId="1" type="noConversion"/>
  </si>
  <si>
    <t>기타처리</t>
    <phoneticPr fontId="1" type="noConversion"/>
  </si>
  <si>
    <t>매립</t>
    <phoneticPr fontId="1" type="noConversion"/>
  </si>
  <si>
    <t>매립</t>
    <phoneticPr fontId="1" type="noConversion"/>
  </si>
  <si>
    <t>일반폐기물 처리량 소계 (②)</t>
    <phoneticPr fontId="1" type="noConversion"/>
  </si>
  <si>
    <t>-</t>
  </si>
  <si>
    <t>3. 재활용</t>
    <phoneticPr fontId="1" type="noConversion"/>
  </si>
  <si>
    <t>일반폐기물 재활용량 소계 (③)</t>
    <phoneticPr fontId="1" type="noConversion"/>
  </si>
  <si>
    <t>II. 지정폐기물</t>
    <phoneticPr fontId="1" type="noConversion"/>
  </si>
  <si>
    <t>지정폐기물 발생량 소계 (④)</t>
    <phoneticPr fontId="1" type="noConversion"/>
  </si>
  <si>
    <t>지정폐기물 처리량 소계 (⑤)</t>
    <phoneticPr fontId="1" type="noConversion"/>
  </si>
  <si>
    <t>지정폐기물 재활용량 소계 (⑥)</t>
    <phoneticPr fontId="1" type="noConversion"/>
  </si>
  <si>
    <t>폐기물 발생량 총계 (① + ④)</t>
    <phoneticPr fontId="1" type="noConversion"/>
  </si>
  <si>
    <t>폐기물 처리량 총계 (② + ⑤)</t>
    <phoneticPr fontId="1" type="noConversion"/>
  </si>
  <si>
    <t>폐기물 재활용량 총계 (③ + ⑥)</t>
    <phoneticPr fontId="1" type="noConversion"/>
  </si>
  <si>
    <t>톤</t>
    <phoneticPr fontId="1" type="noConversion"/>
  </si>
  <si>
    <t>폐기물 재활용 비율</t>
    <phoneticPr fontId="1" type="noConversion"/>
  </si>
  <si>
    <t>%</t>
    <phoneticPr fontId="1" type="noConversion"/>
  </si>
  <si>
    <t>3. 폐기물 (발생/처리/재활용)</t>
    <phoneticPr fontId="1" type="noConversion"/>
  </si>
  <si>
    <t>▷ 공개범위 ① 폐기물 (발생·처리·재활용량) 목표 대비 실적 ('24년) ② 최근 3개년 ('22년 ~ '24년) 폐기물 처리 실적 ③ 최근 3개년 ('22년 ~ '24년) 폐기물 재활용 실적</t>
    <phoneticPr fontId="1" type="noConversion"/>
  </si>
  <si>
    <t>4. 용수</t>
    <phoneticPr fontId="1" type="noConversion"/>
  </si>
  <si>
    <t>▷ 공개범위 ① 용수 사용량 목표 대비 실적 ('24년) ② 최근 3개년 ('22년 ~ '24년) 사업장 별 공급원에 따른 총 취수량, 사용량 및 재이용량</t>
    <phoneticPr fontId="1" type="noConversion"/>
  </si>
  <si>
    <t>공급원</t>
    <phoneticPr fontId="1" type="noConversion"/>
  </si>
  <si>
    <t>공업용수</t>
    <phoneticPr fontId="1" type="noConversion"/>
  </si>
  <si>
    <t>구분</t>
    <phoneticPr fontId="1" type="noConversion"/>
  </si>
  <si>
    <t>I. 취수량</t>
    <phoneticPr fontId="1" type="noConversion"/>
  </si>
  <si>
    <t>II. 사용량</t>
    <phoneticPr fontId="1" type="noConversion"/>
  </si>
  <si>
    <t>III. 재이용량</t>
    <phoneticPr fontId="1" type="noConversion"/>
  </si>
  <si>
    <t>재이용량 총계</t>
    <phoneticPr fontId="1" type="noConversion"/>
  </si>
  <si>
    <t>사용량 총계</t>
    <phoneticPr fontId="1" type="noConversion"/>
  </si>
  <si>
    <t>취수량 총계</t>
    <phoneticPr fontId="1" type="noConversion"/>
  </si>
  <si>
    <t>※ 전량 공업용수를 취수하여 사업장 내에 사용하고, 석유화학2공장은 석유화학1공장에서 취수한 용수를 공급받고 있습니다.</t>
    <phoneticPr fontId="1" type="noConversion"/>
  </si>
  <si>
    <t>5. 대기오염물질 배출</t>
    <phoneticPr fontId="1" type="noConversion"/>
  </si>
  <si>
    <t>▷ 공개범위 : 최근 3개년 ('22년 ~ '24년) 사업장 별 대기오염물질 (질소산화물, 황산화물, 먼지) 배출량</t>
    <phoneticPr fontId="1" type="noConversion"/>
  </si>
  <si>
    <t>질소산화물</t>
  </si>
  <si>
    <t>황산화물</t>
  </si>
  <si>
    <t>먼지</t>
  </si>
  <si>
    <t>질소산화물 배출 총계</t>
    <phoneticPr fontId="1" type="noConversion"/>
  </si>
  <si>
    <t>황산화물 배출 총계</t>
    <phoneticPr fontId="1" type="noConversion"/>
  </si>
  <si>
    <t>먼지 배출 총계</t>
    <phoneticPr fontId="1" type="noConversion"/>
  </si>
  <si>
    <t>6. 수질오염물질 배출</t>
    <phoneticPr fontId="1" type="noConversion"/>
  </si>
  <si>
    <t>▷ 공개범위 : 최근 3개년 ('22년 ~ '24년) 사업장 별 수질오염물질 (BOD, TOC, SS) 배출량</t>
    <phoneticPr fontId="1" type="noConversion"/>
  </si>
  <si>
    <t>BOD</t>
    <phoneticPr fontId="1" type="noConversion"/>
  </si>
  <si>
    <t>TOC</t>
    <phoneticPr fontId="1" type="noConversion"/>
  </si>
  <si>
    <t>부유물질 (SS)</t>
    <phoneticPr fontId="1" type="noConversion"/>
  </si>
  <si>
    <t>BOD 배출 총계</t>
    <phoneticPr fontId="1" type="noConversion"/>
  </si>
  <si>
    <t>TOC 배출 총계</t>
    <phoneticPr fontId="1" type="noConversion"/>
  </si>
  <si>
    <t>SS 배출 총계</t>
    <phoneticPr fontId="1" type="noConversion"/>
  </si>
  <si>
    <t>7. 유해화학물질 사용량</t>
    <phoneticPr fontId="1" type="noConversion"/>
  </si>
  <si>
    <t>▷ 공개범위 : 최근 3개년 ('22년 ~ '24년) 사업장 별 유해화학물질 사용량</t>
    <phoneticPr fontId="1" type="noConversion"/>
  </si>
  <si>
    <t>유해화학물질</t>
    <phoneticPr fontId="1" type="noConversion"/>
  </si>
  <si>
    <t>8. 화학물질 배출량</t>
    <phoneticPr fontId="1" type="noConversion"/>
  </si>
  <si>
    <t>▷ 공개범위 : 최근 3개년 ('22년 ~ '24년) 사업장 별 화학물질 배출량</t>
    <phoneticPr fontId="1" type="noConversion"/>
  </si>
  <si>
    <t>화학물질</t>
    <phoneticPr fontId="1" type="noConversion"/>
  </si>
  <si>
    <t>배출량 총계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</si>
</sst>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21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8"/>
      <name val="맑은 고딕"/>
      <family val="2"/>
      <charset val="129"/>
    </font>
    <font>
      <b/>
      <sz val="10.5"/>
      <color rgb="FF000000"/>
      <name val="맑은 고딕"/>
      <family val="3"/>
      <charset val="129"/>
      <scheme val="minor"/>
    </font>
    <font>
      <b/>
      <sz val="14"/>
      <color rgb="FF404040"/>
      <name val="맑은 고딕"/>
      <family val="3"/>
      <charset val="129"/>
      <scheme val="minor"/>
    </font>
    <font>
      <sz val="14"/>
      <color rgb="FF404040"/>
      <name val="맑은 고딕"/>
      <family val="3"/>
      <charset val="129"/>
      <scheme val="minor"/>
    </font>
    <font>
      <b/>
      <sz val="13"/>
      <color rgb="FF40404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rgb="FF4F81BD"/>
      <name val="맑은 고딕"/>
      <family val="3"/>
      <charset val="129"/>
      <scheme val="minor"/>
    </font>
    <font>
      <b/>
      <sz val="30"/>
      <color rgb="FF002060"/>
      <name val="맑은 고딕"/>
      <family val="3"/>
      <charset val="129"/>
      <scheme val="minor"/>
    </font>
    <font>
      <sz val="12"/>
      <color theme="1"/>
      <name val="바탕"/>
      <family val="1"/>
      <charset val="129"/>
    </font>
    <font>
      <sz val="14"/>
      <color theme="1"/>
      <name val="바탕"/>
      <family val="1"/>
      <charset val="129"/>
    </font>
    <font>
      <b/>
      <sz val="14"/>
      <color theme="1"/>
      <name val="바탕"/>
      <family val="1"/>
      <charset val="129"/>
    </font>
    <font>
      <sz val="10"/>
      <color theme="1"/>
      <name val="바탕"/>
      <family val="1"/>
      <charset val="129"/>
    </font>
    <font>
      <b/>
      <sz val="12"/>
      <color theme="1"/>
      <name val="바탕"/>
      <family val="1"/>
      <charset val="129"/>
    </font>
    <font>
      <b/>
      <sz val="16"/>
      <color theme="1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B4985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1" fontId="15" fillId="0" borderId="15" xfId="1" applyFont="1" applyBorder="1" applyAlignment="1">
      <alignment horizontal="right" vertical="center"/>
    </xf>
    <xf numFmtId="41" fontId="15" fillId="0" borderId="15" xfId="1" applyFont="1" applyFill="1" applyBorder="1" applyAlignment="1">
      <alignment horizontal="right" vertical="center"/>
    </xf>
    <xf numFmtId="41" fontId="15" fillId="0" borderId="14" xfId="1" applyFont="1" applyFill="1" applyBorder="1" applyAlignment="1">
      <alignment horizontal="right" vertical="center"/>
    </xf>
    <xf numFmtId="41" fontId="15" fillId="0" borderId="5" xfId="1" applyFont="1" applyBorder="1" applyAlignment="1">
      <alignment horizontal="right" vertical="center"/>
    </xf>
    <xf numFmtId="41" fontId="15" fillId="0" borderId="5" xfId="1" applyFont="1" applyFill="1" applyBorder="1" applyAlignment="1">
      <alignment horizontal="right" vertical="center"/>
    </xf>
    <xf numFmtId="41" fontId="15" fillId="0" borderId="6" xfId="1" applyFont="1" applyFill="1" applyBorder="1" applyAlignment="1">
      <alignment horizontal="right" vertical="center"/>
    </xf>
    <xf numFmtId="41" fontId="15" fillId="0" borderId="13" xfId="1" applyFont="1" applyBorder="1" applyAlignment="1">
      <alignment horizontal="right" vertical="center"/>
    </xf>
    <xf numFmtId="41" fontId="15" fillId="0" borderId="13" xfId="1" applyFont="1" applyFill="1" applyBorder="1" applyAlignment="1">
      <alignment horizontal="right" vertical="center"/>
    </xf>
    <xf numFmtId="41" fontId="15" fillId="0" borderId="8" xfId="1" applyFont="1" applyFill="1" applyBorder="1" applyAlignment="1">
      <alignment horizontal="right" vertical="center"/>
    </xf>
    <xf numFmtId="0" fontId="17" fillId="4" borderId="13" xfId="0" applyFont="1" applyFill="1" applyBorder="1" applyAlignment="1">
      <alignment horizontal="center" vertical="center"/>
    </xf>
    <xf numFmtId="41" fontId="17" fillId="4" borderId="13" xfId="0" applyNumberFormat="1" applyFont="1" applyFill="1" applyBorder="1" applyAlignment="1">
      <alignment horizontal="center" vertical="center"/>
    </xf>
    <xf numFmtId="41" fontId="17" fillId="4" borderId="8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5" fillId="0" borderId="0" xfId="0" applyFont="1"/>
    <xf numFmtId="0" fontId="16" fillId="0" borderId="14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1" fontId="17" fillId="4" borderId="1" xfId="1" applyFont="1" applyFill="1" applyBorder="1" applyAlignment="1">
      <alignment vertical="center"/>
    </xf>
    <xf numFmtId="41" fontId="17" fillId="4" borderId="2" xfId="1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indent="1"/>
    </xf>
    <xf numFmtId="0" fontId="16" fillId="0" borderId="15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indent="1"/>
    </xf>
    <xf numFmtId="0" fontId="17" fillId="4" borderId="1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41" fontId="17" fillId="0" borderId="17" xfId="1" applyFont="1" applyFill="1" applyBorder="1" applyAlignment="1">
      <alignment horizontal="center" vertical="center"/>
    </xf>
    <xf numFmtId="41" fontId="17" fillId="0" borderId="18" xfId="1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/>
    </xf>
    <xf numFmtId="0" fontId="15" fillId="0" borderId="16" xfId="0" applyFont="1" applyFill="1" applyBorder="1" applyAlignment="1"/>
    <xf numFmtId="0" fontId="16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right" vertical="center"/>
    </xf>
    <xf numFmtId="41" fontId="17" fillId="0" borderId="17" xfId="1" applyFont="1" applyFill="1" applyBorder="1" applyAlignment="1">
      <alignment vertical="center"/>
    </xf>
    <xf numFmtId="41" fontId="17" fillId="0" borderId="18" xfId="1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 indent="1"/>
    </xf>
    <xf numFmtId="0" fontId="16" fillId="0" borderId="23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left" vertical="center" indent="1"/>
    </xf>
    <xf numFmtId="0" fontId="17" fillId="0" borderId="16" xfId="0" applyFont="1" applyFill="1" applyBorder="1" applyAlignment="1">
      <alignment horizontal="right" vertical="center" indent="2"/>
    </xf>
    <xf numFmtId="0" fontId="17" fillId="4" borderId="12" xfId="0" applyFont="1" applyFill="1" applyBorder="1" applyAlignment="1">
      <alignment horizontal="right" vertical="center" indent="2"/>
    </xf>
    <xf numFmtId="0" fontId="17" fillId="0" borderId="16" xfId="0" applyFont="1" applyFill="1" applyBorder="1" applyAlignment="1">
      <alignment horizontal="right" vertical="center" indent="2"/>
    </xf>
    <xf numFmtId="0" fontId="19" fillId="5" borderId="16" xfId="0" applyFont="1" applyFill="1" applyBorder="1" applyAlignment="1"/>
    <xf numFmtId="0" fontId="17" fillId="5" borderId="16" xfId="0" applyFont="1" applyFill="1" applyBorder="1" applyAlignment="1"/>
    <xf numFmtId="0" fontId="17" fillId="5" borderId="16" xfId="0" applyFont="1" applyFill="1" applyBorder="1" applyAlignment="1">
      <alignment vertical="center"/>
    </xf>
    <xf numFmtId="0" fontId="17" fillId="5" borderId="16" xfId="0" applyFont="1" applyFill="1" applyBorder="1" applyAlignment="1">
      <alignment horizontal="right" vertical="center" wrapText="1" indent="2"/>
    </xf>
    <xf numFmtId="0" fontId="17" fillId="5" borderId="22" xfId="0" applyFont="1" applyFill="1" applyBorder="1" applyAlignment="1">
      <alignment horizontal="right" vertical="center" wrapText="1" indent="2"/>
    </xf>
    <xf numFmtId="0" fontId="17" fillId="5" borderId="17" xfId="0" applyFont="1" applyFill="1" applyBorder="1" applyAlignment="1">
      <alignment horizontal="center" vertical="center"/>
    </xf>
    <xf numFmtId="41" fontId="17" fillId="5" borderId="17" xfId="0" applyNumberFormat="1" applyFont="1" applyFill="1" applyBorder="1" applyAlignment="1">
      <alignment horizontal="center" vertical="center"/>
    </xf>
    <xf numFmtId="41" fontId="17" fillId="5" borderId="18" xfId="0" applyNumberFormat="1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right" vertical="center" indent="2"/>
    </xf>
    <xf numFmtId="0" fontId="17" fillId="5" borderId="24" xfId="0" applyFont="1" applyFill="1" applyBorder="1" applyAlignment="1">
      <alignment horizontal="right" vertical="center" indent="2"/>
    </xf>
    <xf numFmtId="0" fontId="17" fillId="5" borderId="25" xfId="0" applyFont="1" applyFill="1" applyBorder="1" applyAlignment="1">
      <alignment horizontal="center" vertical="center"/>
    </xf>
    <xf numFmtId="176" fontId="17" fillId="5" borderId="25" xfId="1" applyNumberFormat="1" applyFont="1" applyFill="1" applyBorder="1" applyAlignment="1">
      <alignment horizontal="center" vertical="center"/>
    </xf>
    <xf numFmtId="176" fontId="17" fillId="5" borderId="26" xfId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right" vertical="center" indent="2"/>
    </xf>
    <xf numFmtId="41" fontId="17" fillId="4" borderId="5" xfId="0" applyNumberFormat="1" applyFont="1" applyFill="1" applyBorder="1" applyAlignment="1">
      <alignment horizontal="center" vertical="center"/>
    </xf>
    <xf numFmtId="41" fontId="17" fillId="4" borderId="6" xfId="0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41" fontId="15" fillId="0" borderId="15" xfId="1" applyFont="1" applyBorder="1" applyAlignment="1">
      <alignment vertical="center"/>
    </xf>
    <xf numFmtId="41" fontId="15" fillId="0" borderId="14" xfId="1" applyFont="1" applyBorder="1" applyAlignment="1">
      <alignment vertical="center"/>
    </xf>
    <xf numFmtId="41" fontId="15" fillId="0" borderId="13" xfId="1" applyFont="1" applyBorder="1" applyAlignment="1">
      <alignment vertical="center"/>
    </xf>
    <xf numFmtId="41" fontId="15" fillId="0" borderId="8" xfId="1" applyFont="1" applyBorder="1" applyAlignment="1">
      <alignment vertical="center"/>
    </xf>
    <xf numFmtId="41" fontId="15" fillId="0" borderId="20" xfId="1" applyFont="1" applyBorder="1" applyAlignment="1">
      <alignment vertical="center"/>
    </xf>
    <xf numFmtId="41" fontId="15" fillId="0" borderId="21" xfId="1" applyFont="1" applyBorder="1" applyAlignment="1">
      <alignment vertical="center"/>
    </xf>
    <xf numFmtId="0" fontId="17" fillId="5" borderId="30" xfId="0" applyFont="1" applyFill="1" applyBorder="1" applyAlignment="1">
      <alignment horizontal="right" vertical="center" indent="2"/>
    </xf>
    <xf numFmtId="0" fontId="17" fillId="5" borderId="31" xfId="0" applyFont="1" applyFill="1" applyBorder="1" applyAlignment="1">
      <alignment horizontal="right" vertical="center" indent="2"/>
    </xf>
    <xf numFmtId="176" fontId="17" fillId="5" borderId="32" xfId="1" applyNumberFormat="1" applyFont="1" applyFill="1" applyBorder="1" applyAlignment="1">
      <alignment horizontal="center" vertical="center"/>
    </xf>
    <xf numFmtId="176" fontId="17" fillId="5" borderId="33" xfId="1" applyNumberFormat="1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indent="1"/>
    </xf>
    <xf numFmtId="0" fontId="16" fillId="0" borderId="36" xfId="0" applyFont="1" applyBorder="1" applyAlignment="1">
      <alignment horizontal="center" vertical="center"/>
    </xf>
    <xf numFmtId="41" fontId="15" fillId="0" borderId="36" xfId="1" applyFont="1" applyBorder="1" applyAlignment="1">
      <alignment vertical="center"/>
    </xf>
    <xf numFmtId="41" fontId="15" fillId="0" borderId="37" xfId="1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right" vertical="center" indent="2"/>
    </xf>
    <xf numFmtId="0" fontId="17" fillId="4" borderId="38" xfId="0" applyFont="1" applyFill="1" applyBorder="1" applyAlignment="1">
      <alignment horizontal="right" vertical="center"/>
    </xf>
    <xf numFmtId="0" fontId="17" fillId="4" borderId="39" xfId="0" applyFont="1" applyFill="1" applyBorder="1" applyAlignment="1">
      <alignment horizontal="right" vertical="center" indent="2"/>
    </xf>
    <xf numFmtId="0" fontId="17" fillId="4" borderId="40" xfId="0" applyFont="1" applyFill="1" applyBorder="1" applyAlignment="1">
      <alignment horizontal="center" vertical="center"/>
    </xf>
    <xf numFmtId="41" fontId="17" fillId="4" borderId="40" xfId="1" applyFont="1" applyFill="1" applyBorder="1" applyAlignment="1">
      <alignment vertical="center"/>
    </xf>
    <xf numFmtId="41" fontId="17" fillId="4" borderId="38" xfId="1" applyFont="1" applyFill="1" applyBorder="1" applyAlignment="1">
      <alignment vertical="center"/>
    </xf>
    <xf numFmtId="0" fontId="16" fillId="0" borderId="37" xfId="0" applyFont="1" applyBorder="1" applyAlignment="1">
      <alignment horizontal="left" vertical="center" indent="1"/>
    </xf>
    <xf numFmtId="0" fontId="16" fillId="0" borderId="21" xfId="0" applyFont="1" applyBorder="1" applyAlignment="1">
      <alignment horizontal="left" vertical="center" indent="1"/>
    </xf>
    <xf numFmtId="0" fontId="17" fillId="4" borderId="40" xfId="0" applyFont="1" applyFill="1" applyBorder="1" applyAlignment="1">
      <alignment horizontal="right" vertical="center" indent="2"/>
    </xf>
    <xf numFmtId="0" fontId="20" fillId="0" borderId="0" xfId="0" applyFont="1" applyBorder="1" applyAlignment="1">
      <alignment vertical="center"/>
    </xf>
    <xf numFmtId="0" fontId="16" fillId="0" borderId="0" xfId="0" applyFont="1"/>
    <xf numFmtId="0" fontId="16" fillId="0" borderId="0" xfId="0" applyFont="1" applyBorder="1" applyAlignment="1">
      <alignment vertical="center"/>
    </xf>
    <xf numFmtId="41" fontId="15" fillId="0" borderId="14" xfId="1" applyFont="1" applyBorder="1" applyAlignment="1">
      <alignment horizontal="right" vertical="center"/>
    </xf>
    <xf numFmtId="0" fontId="17" fillId="5" borderId="16" xfId="0" applyFont="1" applyFill="1" applyBorder="1" applyAlignment="1">
      <alignment vertical="center" wrapText="1"/>
    </xf>
    <xf numFmtId="0" fontId="16" fillId="5" borderId="16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 indent="1"/>
    </xf>
    <xf numFmtId="0" fontId="17" fillId="5" borderId="22" xfId="0" applyFont="1" applyFill="1" applyBorder="1" applyAlignment="1">
      <alignment horizontal="right" vertical="center" indent="2"/>
    </xf>
    <xf numFmtId="41" fontId="17" fillId="5" borderId="17" xfId="1" applyFont="1" applyFill="1" applyBorder="1" applyAlignment="1">
      <alignment vertical="center"/>
    </xf>
    <xf numFmtId="41" fontId="17" fillId="5" borderId="18" xfId="1" applyFont="1" applyFill="1" applyBorder="1" applyAlignment="1">
      <alignment vertical="center"/>
    </xf>
    <xf numFmtId="0" fontId="17" fillId="4" borderId="38" xfId="0" applyFont="1" applyFill="1" applyBorder="1" applyAlignment="1">
      <alignment horizontal="left" vertical="center" indent="1"/>
    </xf>
    <xf numFmtId="41" fontId="15" fillId="0" borderId="20" xfId="1" applyFont="1" applyBorder="1" applyAlignment="1">
      <alignment horizontal="right" vertical="center"/>
    </xf>
    <xf numFmtId="41" fontId="15" fillId="0" borderId="21" xfId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indent="1"/>
    </xf>
    <xf numFmtId="41" fontId="15" fillId="0" borderId="12" xfId="1" applyFont="1" applyBorder="1" applyAlignment="1">
      <alignment horizontal="right" vertical="center"/>
    </xf>
    <xf numFmtId="41" fontId="15" fillId="0" borderId="19" xfId="1" applyFont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indent="1"/>
    </xf>
    <xf numFmtId="41" fontId="15" fillId="0" borderId="12" xfId="1" applyFont="1" applyBorder="1" applyAlignment="1">
      <alignment vertical="center"/>
    </xf>
    <xf numFmtId="41" fontId="15" fillId="0" borderId="19" xfId="1" applyFont="1" applyBorder="1" applyAlignment="1">
      <alignment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7" fillId="5" borderId="24" xfId="0" applyFont="1" applyFill="1" applyBorder="1" applyAlignment="1">
      <alignment vertical="center" wrapText="1"/>
    </xf>
    <xf numFmtId="0" fontId="16" fillId="5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left" vertical="center" indent="1"/>
    </xf>
    <xf numFmtId="0" fontId="17" fillId="5" borderId="44" xfId="0" applyFont="1" applyFill="1" applyBorder="1" applyAlignment="1">
      <alignment horizontal="right" vertical="center" indent="2"/>
    </xf>
    <xf numFmtId="176" fontId="17" fillId="5" borderId="25" xfId="1" applyNumberFormat="1" applyFont="1" applyFill="1" applyBorder="1" applyAlignment="1">
      <alignment vertical="center"/>
    </xf>
    <xf numFmtId="176" fontId="17" fillId="5" borderId="26" xfId="1" applyNumberFormat="1" applyFont="1" applyFill="1" applyBorder="1" applyAlignment="1">
      <alignment vertical="center"/>
    </xf>
    <xf numFmtId="0" fontId="17" fillId="4" borderId="45" xfId="0" applyFont="1" applyFill="1" applyBorder="1" applyAlignment="1">
      <alignment horizontal="center" vertical="center"/>
    </xf>
    <xf numFmtId="41" fontId="15" fillId="0" borderId="8" xfId="1" applyFont="1" applyBorder="1" applyAlignment="1">
      <alignment horizontal="right" vertical="center"/>
    </xf>
    <xf numFmtId="41" fontId="17" fillId="4" borderId="1" xfId="1" applyFont="1" applyFill="1" applyBorder="1" applyAlignment="1">
      <alignment horizontal="right" vertical="center"/>
    </xf>
    <xf numFmtId="41" fontId="17" fillId="4" borderId="2" xfId="1" applyFont="1" applyFill="1" applyBorder="1" applyAlignment="1">
      <alignment horizontal="right" vertical="center"/>
    </xf>
    <xf numFmtId="0" fontId="17" fillId="4" borderId="45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4" borderId="46" xfId="0" applyFont="1" applyFill="1" applyBorder="1" applyAlignment="1">
      <alignment horizontal="left" vertical="center" indent="1"/>
    </xf>
    <xf numFmtId="0" fontId="17" fillId="4" borderId="47" xfId="0" applyFont="1" applyFill="1" applyBorder="1" applyAlignment="1">
      <alignment horizontal="right" vertical="center" indent="2"/>
    </xf>
    <xf numFmtId="0" fontId="17" fillId="4" borderId="48" xfId="0" applyFont="1" applyFill="1" applyBorder="1" applyAlignment="1">
      <alignment horizontal="center" vertical="center"/>
    </xf>
    <xf numFmtId="41" fontId="17" fillId="4" borderId="48" xfId="1" applyFont="1" applyFill="1" applyBorder="1" applyAlignment="1">
      <alignment horizontal="right" vertical="center"/>
    </xf>
    <xf numFmtId="41" fontId="17" fillId="4" borderId="46" xfId="1" applyFont="1" applyFill="1" applyBorder="1" applyAlignment="1">
      <alignment horizontal="right" vertical="center"/>
    </xf>
    <xf numFmtId="0" fontId="17" fillId="4" borderId="11" xfId="0" applyFont="1" applyFill="1" applyBorder="1" applyAlignment="1">
      <alignment horizontal="right" vertical="center" indent="2"/>
    </xf>
    <xf numFmtId="41" fontId="17" fillId="4" borderId="12" xfId="1" applyFont="1" applyFill="1" applyBorder="1" applyAlignment="1">
      <alignment horizontal="right" vertical="center"/>
    </xf>
    <xf numFmtId="41" fontId="17" fillId="4" borderId="19" xfId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176" fontId="15" fillId="0" borderId="13" xfId="1" applyNumberFormat="1" applyFont="1" applyBorder="1" applyAlignment="1">
      <alignment horizontal="right" vertical="center"/>
    </xf>
    <xf numFmtId="176" fontId="15" fillId="0" borderId="8" xfId="1" applyNumberFormat="1" applyFont="1" applyBorder="1" applyAlignment="1">
      <alignment horizontal="right" vertical="center"/>
    </xf>
    <xf numFmtId="176" fontId="15" fillId="0" borderId="15" xfId="1" applyNumberFormat="1" applyFont="1" applyBorder="1" applyAlignment="1">
      <alignment horizontal="right" vertical="center"/>
    </xf>
    <xf numFmtId="176" fontId="15" fillId="0" borderId="14" xfId="1" applyNumberFormat="1" applyFont="1" applyBorder="1" applyAlignment="1">
      <alignment horizontal="right" vertical="center"/>
    </xf>
    <xf numFmtId="176" fontId="17" fillId="4" borderId="12" xfId="1" applyNumberFormat="1" applyFont="1" applyFill="1" applyBorder="1" applyAlignment="1">
      <alignment horizontal="right" vertical="center"/>
    </xf>
    <xf numFmtId="176" fontId="17" fillId="4" borderId="19" xfId="1" applyNumberFormat="1" applyFont="1" applyFill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9" xfId="1" applyNumberFormat="1" applyFont="1" applyBorder="1" applyAlignment="1">
      <alignment horizontal="right" vertical="center"/>
    </xf>
    <xf numFmtId="176" fontId="17" fillId="4" borderId="48" xfId="1" applyNumberFormat="1" applyFont="1" applyFill="1" applyBorder="1" applyAlignment="1">
      <alignment horizontal="right" vertical="center"/>
    </xf>
    <xf numFmtId="176" fontId="17" fillId="4" borderId="46" xfId="1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right" vertical="center"/>
    </xf>
    <xf numFmtId="176" fontId="15" fillId="0" borderId="37" xfId="1" applyNumberFormat="1" applyFont="1" applyBorder="1" applyAlignment="1">
      <alignment horizontal="right" vertical="center"/>
    </xf>
    <xf numFmtId="41" fontId="15" fillId="0" borderId="36" xfId="1" applyFont="1" applyBorder="1" applyAlignment="1">
      <alignment horizontal="right" vertical="center"/>
    </xf>
    <xf numFmtId="41" fontId="15" fillId="0" borderId="37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Medium9"/>
  <colors>
    <mruColors>
      <color rgb="FF0000FF"/>
      <color rgb="FFEAE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71673</xdr:colOff>
      <xdr:row>1</xdr:row>
      <xdr:rowOff>83432</xdr:rowOff>
    </xdr:from>
    <xdr:to>
      <xdr:col>4</xdr:col>
      <xdr:colOff>933228</xdr:colOff>
      <xdr:row>3</xdr:row>
      <xdr:rowOff>104987</xdr:rowOff>
    </xdr:to>
    <xdr:pic>
      <xdr:nvPicPr>
        <xdr:cNvPr id="2" name="그림 1" descr="C:\Users\user\Desktop\ESG지원팀\2024년\● 업무\5. ESG슬로건 활용\보고서\2차(태광그룹)\ESG슬로건 시안 수정_020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61" t="32502" r="21806" b="35389"/>
        <a:stretch/>
      </xdr:blipFill>
      <xdr:spPr bwMode="auto">
        <a:xfrm>
          <a:off x="147873" y="140582"/>
          <a:ext cx="1165235" cy="45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AXY193"/>
  <sheetViews>
    <sheetView showGridLines="0" tabSelected="1" zoomScale="70" zoomScaleNormal="70" workbookViewId="0">
      <pane ySplit="8" topLeftCell="A9" activePane="bottomLeft" state="frozen"/>
      <selection pane="bottomLeft" activeCell="G18" sqref="G18"/>
    </sheetView>
  </sheetViews>
  <sheetFormatPr defaultColWidth="8.69921875" defaultRowHeight="19.2" customHeight="1" x14ac:dyDescent="0.4"/>
  <cols>
    <col min="1" max="1" width="3.296875" style="2" customWidth="1"/>
    <col min="2" max="2" width="3.5" style="2" customWidth="1"/>
    <col min="3" max="3" width="1" style="12" customWidth="1"/>
    <col min="4" max="4" width="3.8984375" style="10" customWidth="1"/>
    <col min="5" max="5" width="20.3984375" style="10" customWidth="1"/>
    <col min="6" max="6" width="27.796875" style="10" customWidth="1"/>
    <col min="7" max="7" width="27.3984375" style="10" bestFit="1" customWidth="1"/>
    <col min="8" max="8" width="25.19921875" style="10" bestFit="1" customWidth="1"/>
    <col min="9" max="12" width="19" style="10" bestFit="1" customWidth="1"/>
    <col min="13" max="13" width="15.69921875" style="2" bestFit="1" customWidth="1"/>
    <col min="14" max="14" width="12.8984375" style="12" bestFit="1" customWidth="1"/>
    <col min="15" max="92" width="8.69921875" style="12"/>
    <col min="93" max="16384" width="8.69921875" style="2"/>
  </cols>
  <sheetData>
    <row r="1" spans="3:1325" ht="4.95" customHeight="1" x14ac:dyDescent="0.4"/>
    <row r="2" spans="3:1325" ht="17.399999999999999" customHeight="1" x14ac:dyDescent="0.4"/>
    <row r="3" spans="3:1325" ht="17.399999999999999" customHeight="1" x14ac:dyDescent="0.4"/>
    <row r="4" spans="3:1325" ht="17.399999999999999" customHeight="1" x14ac:dyDescent="0.4"/>
    <row r="5" spans="3:1325" s="3" customFormat="1" ht="43.8" x14ac:dyDescent="0.4">
      <c r="C5" s="13"/>
      <c r="D5" s="46" t="s">
        <v>21</v>
      </c>
      <c r="E5" s="46"/>
      <c r="F5" s="46"/>
      <c r="G5" s="46"/>
      <c r="H5" s="46"/>
      <c r="I5" s="46"/>
      <c r="J5" s="46"/>
      <c r="K5" s="46"/>
      <c r="L5" s="46"/>
      <c r="M5" s="46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</row>
    <row r="6" spans="3:1325" ht="30" x14ac:dyDescent="0.4">
      <c r="D6" s="47" t="s">
        <v>20</v>
      </c>
      <c r="E6" s="47"/>
      <c r="F6" s="47"/>
      <c r="G6" s="47"/>
      <c r="H6" s="47"/>
      <c r="I6" s="47"/>
      <c r="J6" s="47"/>
      <c r="K6" s="47"/>
      <c r="L6" s="47"/>
      <c r="M6" s="47"/>
    </row>
    <row r="7" spans="3:1325" ht="28.2" customHeight="1" x14ac:dyDescent="0.4">
      <c r="D7" s="48"/>
      <c r="E7" s="48"/>
      <c r="F7" s="48"/>
      <c r="G7" s="48"/>
      <c r="H7" s="48"/>
      <c r="I7" s="48"/>
      <c r="J7" s="48"/>
      <c r="K7" s="48"/>
      <c r="L7" s="48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</row>
    <row r="8" spans="3:1325" s="4" customFormat="1" ht="4.5" customHeight="1" x14ac:dyDescent="0.4">
      <c r="D8" s="5"/>
      <c r="E8" s="6"/>
      <c r="F8" s="6"/>
      <c r="G8" s="6"/>
      <c r="H8" s="6"/>
      <c r="I8" s="6"/>
      <c r="J8" s="6"/>
      <c r="K8" s="6"/>
      <c r="L8" s="6"/>
      <c r="M8" s="6"/>
    </row>
    <row r="9" spans="3:1325" ht="30" customHeight="1" x14ac:dyDescent="0.4"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</row>
    <row r="10" spans="3:1325" ht="30" customHeight="1" x14ac:dyDescent="0.4">
      <c r="D10" s="131" t="s">
        <v>22</v>
      </c>
      <c r="E10" s="28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</row>
    <row r="11" spans="3:1325" ht="30" customHeight="1" x14ac:dyDescent="0.4">
      <c r="D11" s="28"/>
      <c r="E11" s="133" t="s">
        <v>41</v>
      </c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</row>
    <row r="12" spans="3:1325" ht="11.4" customHeight="1" thickBot="1" x14ac:dyDescent="0.45"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</row>
    <row r="13" spans="3:1325" ht="34.950000000000003" customHeight="1" thickTop="1" thickBot="1" x14ac:dyDescent="0.45">
      <c r="D13" s="97" t="s">
        <v>0</v>
      </c>
      <c r="E13" s="97"/>
      <c r="F13" s="98" t="s">
        <v>35</v>
      </c>
      <c r="G13" s="99" t="s">
        <v>1</v>
      </c>
      <c r="H13" s="99" t="s">
        <v>19</v>
      </c>
      <c r="I13" s="99" t="s">
        <v>17</v>
      </c>
      <c r="J13" s="98" t="s">
        <v>18</v>
      </c>
      <c r="K13" s="98" t="s">
        <v>29</v>
      </c>
      <c r="L13" s="12"/>
      <c r="M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</row>
    <row r="14" spans="3:1325" ht="34.950000000000003" customHeight="1" thickTop="1" x14ac:dyDescent="0.4">
      <c r="D14" s="51" t="s">
        <v>27</v>
      </c>
      <c r="E14" s="50"/>
      <c r="F14" s="31" t="s">
        <v>23</v>
      </c>
      <c r="G14" s="32" t="s">
        <v>28</v>
      </c>
      <c r="H14" s="21">
        <v>109390</v>
      </c>
      <c r="I14" s="22">
        <v>123258.09600000001</v>
      </c>
      <c r="J14" s="22">
        <v>125362.677</v>
      </c>
      <c r="K14" s="23">
        <v>116003.73299999999</v>
      </c>
      <c r="L14" s="12"/>
      <c r="M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</row>
    <row r="15" spans="3:1325" ht="34.950000000000003" customHeight="1" x14ac:dyDescent="0.4">
      <c r="D15" s="49"/>
      <c r="E15" s="50"/>
      <c r="F15" s="30" t="s">
        <v>24</v>
      </c>
      <c r="G15" s="14" t="s">
        <v>28</v>
      </c>
      <c r="H15" s="15">
        <v>179970</v>
      </c>
      <c r="I15" s="16">
        <v>170515.14600000001</v>
      </c>
      <c r="J15" s="16">
        <v>208067</v>
      </c>
      <c r="K15" s="17">
        <v>149617.954</v>
      </c>
      <c r="L15" s="12"/>
      <c r="M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</row>
    <row r="16" spans="3:1325" ht="34.950000000000003" customHeight="1" x14ac:dyDescent="0.4">
      <c r="D16" s="49"/>
      <c r="E16" s="50"/>
      <c r="F16" s="30" t="s">
        <v>25</v>
      </c>
      <c r="G16" s="14" t="s">
        <v>28</v>
      </c>
      <c r="H16" s="15">
        <v>296477</v>
      </c>
      <c r="I16" s="16">
        <v>256571.084</v>
      </c>
      <c r="J16" s="16">
        <v>311926</v>
      </c>
      <c r="K16" s="17">
        <v>300686.28999999998</v>
      </c>
      <c r="L16" s="12"/>
      <c r="M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</row>
    <row r="17" spans="4:1325" ht="34.950000000000003" customHeight="1" x14ac:dyDescent="0.4">
      <c r="D17" s="49"/>
      <c r="E17" s="50"/>
      <c r="F17" s="31" t="s">
        <v>26</v>
      </c>
      <c r="G17" s="33" t="s">
        <v>30</v>
      </c>
      <c r="H17" s="18">
        <v>31056</v>
      </c>
      <c r="I17" s="19">
        <v>32679.156999999999</v>
      </c>
      <c r="J17" s="19">
        <v>13933</v>
      </c>
      <c r="K17" s="20">
        <v>5155.5640000000003</v>
      </c>
      <c r="L17" s="12"/>
      <c r="M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</row>
    <row r="18" spans="4:1325" ht="34.950000000000003" customHeight="1" x14ac:dyDescent="0.4">
      <c r="D18" s="92"/>
      <c r="E18" s="93"/>
      <c r="F18" s="94" t="s">
        <v>34</v>
      </c>
      <c r="G18" s="27" t="s">
        <v>31</v>
      </c>
      <c r="H18" s="95">
        <f>SUM(H14:H17)</f>
        <v>616893</v>
      </c>
      <c r="I18" s="95">
        <f t="shared" ref="I18:K18" si="0">SUM(I14:I17)</f>
        <v>583023.48300000001</v>
      </c>
      <c r="J18" s="95">
        <f t="shared" si="0"/>
        <v>659288.67700000003</v>
      </c>
      <c r="K18" s="96">
        <f t="shared" si="0"/>
        <v>571463.54099999997</v>
      </c>
      <c r="L18" s="12"/>
      <c r="M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</row>
    <row r="19" spans="4:1325" ht="34.950000000000003" customHeight="1" x14ac:dyDescent="0.4">
      <c r="D19" s="51" t="s">
        <v>32</v>
      </c>
      <c r="E19" s="50"/>
      <c r="F19" s="31" t="s">
        <v>23</v>
      </c>
      <c r="G19" s="32" t="s">
        <v>28</v>
      </c>
      <c r="H19" s="21">
        <v>157563</v>
      </c>
      <c r="I19" s="22">
        <v>162009.31400000001</v>
      </c>
      <c r="J19" s="22">
        <v>161931.802</v>
      </c>
      <c r="K19" s="23">
        <v>155523.962</v>
      </c>
      <c r="L19" s="12"/>
      <c r="M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</row>
    <row r="20" spans="4:1325" ht="34.950000000000003" customHeight="1" x14ac:dyDescent="0.4">
      <c r="D20" s="49"/>
      <c r="E20" s="50"/>
      <c r="F20" s="30" t="s">
        <v>24</v>
      </c>
      <c r="G20" s="14" t="s">
        <v>28</v>
      </c>
      <c r="H20" s="15">
        <v>77130</v>
      </c>
      <c r="I20" s="16">
        <v>75618.062000000005</v>
      </c>
      <c r="J20" s="16">
        <v>93115</v>
      </c>
      <c r="K20" s="17">
        <v>72317.425000000003</v>
      </c>
      <c r="L20" s="12"/>
      <c r="M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</row>
    <row r="21" spans="4:1325" ht="34.950000000000003" customHeight="1" x14ac:dyDescent="0.4">
      <c r="D21" s="49"/>
      <c r="E21" s="50"/>
      <c r="F21" s="30" t="s">
        <v>25</v>
      </c>
      <c r="G21" s="14" t="s">
        <v>28</v>
      </c>
      <c r="H21" s="15">
        <v>27148</v>
      </c>
      <c r="I21" s="16">
        <v>34876.15</v>
      </c>
      <c r="J21" s="16">
        <v>30692</v>
      </c>
      <c r="K21" s="17">
        <v>28170.904999999999</v>
      </c>
      <c r="L21" s="12"/>
      <c r="M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</row>
    <row r="22" spans="4:1325" ht="34.950000000000003" customHeight="1" x14ac:dyDescent="0.4">
      <c r="D22" s="49"/>
      <c r="E22" s="50"/>
      <c r="F22" s="31" t="s">
        <v>26</v>
      </c>
      <c r="G22" s="33" t="s">
        <v>30</v>
      </c>
      <c r="H22" s="18">
        <v>104396</v>
      </c>
      <c r="I22" s="19">
        <v>78576.865999999995</v>
      </c>
      <c r="J22" s="19">
        <v>96396</v>
      </c>
      <c r="K22" s="20">
        <v>55670.411999999997</v>
      </c>
      <c r="L22" s="12"/>
      <c r="M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</row>
    <row r="23" spans="4:1325" ht="34.950000000000003" customHeight="1" thickBot="1" x14ac:dyDescent="0.45">
      <c r="D23" s="49"/>
      <c r="E23" s="50"/>
      <c r="F23" s="77" t="s">
        <v>33</v>
      </c>
      <c r="G23" s="24" t="s">
        <v>31</v>
      </c>
      <c r="H23" s="25">
        <f>SUM(H19:H22)</f>
        <v>366237</v>
      </c>
      <c r="I23" s="25">
        <f t="shared" ref="I23" si="1">SUM(I19:I22)</f>
        <v>351080.39199999999</v>
      </c>
      <c r="J23" s="25">
        <f t="shared" ref="J23" si="2">SUM(J19:J22)</f>
        <v>382134.80200000003</v>
      </c>
      <c r="K23" s="26">
        <f t="shared" ref="K23" si="3">SUM(K19:K22)</f>
        <v>311682.70399999997</v>
      </c>
      <c r="L23" s="12"/>
      <c r="M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</row>
    <row r="24" spans="4:1325" ht="34.950000000000003" customHeight="1" thickTop="1" thickBot="1" x14ac:dyDescent="0.45">
      <c r="D24" s="87" t="s">
        <v>36</v>
      </c>
      <c r="E24" s="87"/>
      <c r="F24" s="87"/>
      <c r="G24" s="84" t="s">
        <v>31</v>
      </c>
      <c r="H24" s="85">
        <f>SUM(H18,H23)</f>
        <v>983130</v>
      </c>
      <c r="I24" s="85">
        <f t="shared" ref="I24:K24" si="4">SUM(I18,I23)</f>
        <v>934103.875</v>
      </c>
      <c r="J24" s="85">
        <f t="shared" si="4"/>
        <v>1041423.4790000001</v>
      </c>
      <c r="K24" s="86">
        <f t="shared" si="4"/>
        <v>883146.24499999988</v>
      </c>
      <c r="L24" s="12"/>
      <c r="M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</row>
    <row r="25" spans="4:1325" ht="34.950000000000003" customHeight="1" thickTop="1" thickBot="1" x14ac:dyDescent="0.45">
      <c r="D25" s="78" t="s">
        <v>38</v>
      </c>
      <c r="E25" s="78"/>
      <c r="F25" s="78"/>
      <c r="G25" s="62" t="s">
        <v>37</v>
      </c>
      <c r="H25" s="63">
        <v>22987</v>
      </c>
      <c r="I25" s="63">
        <v>20247</v>
      </c>
      <c r="J25" s="63"/>
      <c r="K25" s="64">
        <v>18952</v>
      </c>
      <c r="L25" s="12"/>
      <c r="M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</row>
    <row r="26" spans="4:1325" ht="34.950000000000003" customHeight="1" thickTop="1" thickBot="1" x14ac:dyDescent="0.45">
      <c r="D26" s="88" t="s">
        <v>39</v>
      </c>
      <c r="E26" s="88"/>
      <c r="F26" s="88"/>
      <c r="G26" s="89" t="s">
        <v>40</v>
      </c>
      <c r="H26" s="90">
        <f>H24/H25</f>
        <v>42.768956366642016</v>
      </c>
      <c r="I26" s="90">
        <f t="shared" ref="I26:K26" si="5">I24/I25</f>
        <v>46.135421296982265</v>
      </c>
      <c r="J26" s="90"/>
      <c r="K26" s="91">
        <f t="shared" si="5"/>
        <v>46.599105371464745</v>
      </c>
      <c r="L26" s="12"/>
      <c r="M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</row>
    <row r="27" spans="4:1325" ht="18.600000000000001" customHeight="1" thickTop="1" x14ac:dyDescent="0.4">
      <c r="D27" s="11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</row>
    <row r="28" spans="4:1325" ht="18.600000000000001" customHeight="1" x14ac:dyDescent="0.25">
      <c r="D28" s="29"/>
      <c r="E28" s="132" t="s">
        <v>42</v>
      </c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</row>
    <row r="29" spans="4:1325" ht="18.600000000000001" customHeight="1" x14ac:dyDescent="0.4">
      <c r="D29" s="11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</row>
    <row r="30" spans="4:1325" ht="30" customHeight="1" x14ac:dyDescent="0.4">
      <c r="D30" s="131" t="s">
        <v>57</v>
      </c>
    </row>
    <row r="31" spans="4:1325" ht="30" customHeight="1" x14ac:dyDescent="0.4">
      <c r="D31" s="28"/>
      <c r="E31" s="133" t="s">
        <v>71</v>
      </c>
    </row>
    <row r="32" spans="4:1325" ht="19.2" customHeight="1" thickBot="1" x14ac:dyDescent="0.45"/>
    <row r="33" spans="4:13" ht="34.950000000000003" customHeight="1" thickTop="1" thickBot="1" x14ac:dyDescent="0.45">
      <c r="D33" s="110" t="s">
        <v>43</v>
      </c>
      <c r="E33" s="110"/>
      <c r="F33" s="111"/>
      <c r="G33" s="113" t="s">
        <v>44</v>
      </c>
      <c r="H33" s="112" t="s">
        <v>45</v>
      </c>
      <c r="I33" s="112" t="s">
        <v>46</v>
      </c>
      <c r="J33" s="112" t="s">
        <v>55</v>
      </c>
      <c r="K33" s="112" t="s">
        <v>56</v>
      </c>
      <c r="L33" s="112" t="s">
        <v>18</v>
      </c>
      <c r="M33" s="113" t="s">
        <v>47</v>
      </c>
    </row>
    <row r="34" spans="4:13" ht="34.950000000000003" customHeight="1" thickTop="1" x14ac:dyDescent="0.4">
      <c r="D34" s="114" t="s">
        <v>74</v>
      </c>
      <c r="E34" s="115"/>
      <c r="F34" s="116" t="s">
        <v>65</v>
      </c>
      <c r="G34" s="128" t="s">
        <v>23</v>
      </c>
      <c r="H34" s="118" t="s">
        <v>48</v>
      </c>
      <c r="I34" s="118" t="s">
        <v>49</v>
      </c>
      <c r="J34" s="119">
        <v>952</v>
      </c>
      <c r="K34" s="119">
        <v>960.98699999999997</v>
      </c>
      <c r="L34" s="119">
        <v>780</v>
      </c>
      <c r="M34" s="120">
        <v>934.41300000000001</v>
      </c>
    </row>
    <row r="35" spans="4:13" ht="34.950000000000003" customHeight="1" x14ac:dyDescent="0.4">
      <c r="D35" s="54"/>
      <c r="E35" s="55"/>
      <c r="F35" s="40"/>
      <c r="G35" s="30" t="s">
        <v>50</v>
      </c>
      <c r="H35" s="14" t="s">
        <v>48</v>
      </c>
      <c r="I35" s="14" t="s">
        <v>49</v>
      </c>
      <c r="J35" s="100">
        <v>3898</v>
      </c>
      <c r="K35" s="100">
        <v>3839.2370000000001</v>
      </c>
      <c r="L35" s="100">
        <v>4454</v>
      </c>
      <c r="M35" s="101">
        <v>3558.7730000000001</v>
      </c>
    </row>
    <row r="36" spans="4:13" ht="34.950000000000003" customHeight="1" x14ac:dyDescent="0.4">
      <c r="D36" s="54"/>
      <c r="E36" s="55"/>
      <c r="F36" s="40"/>
      <c r="G36" s="30" t="s">
        <v>25</v>
      </c>
      <c r="H36" s="14" t="s">
        <v>48</v>
      </c>
      <c r="I36" s="14" t="s">
        <v>49</v>
      </c>
      <c r="J36" s="100">
        <v>1739</v>
      </c>
      <c r="K36" s="100">
        <v>1388.8140000000001</v>
      </c>
      <c r="L36" s="100">
        <v>1375</v>
      </c>
      <c r="M36" s="101">
        <v>1651.49</v>
      </c>
    </row>
    <row r="37" spans="4:13" ht="34.950000000000003" customHeight="1" x14ac:dyDescent="0.4">
      <c r="D37" s="54"/>
      <c r="E37" s="55"/>
      <c r="F37" s="40"/>
      <c r="G37" s="31" t="s">
        <v>26</v>
      </c>
      <c r="H37" s="32" t="s">
        <v>48</v>
      </c>
      <c r="I37" s="32" t="s">
        <v>49</v>
      </c>
      <c r="J37" s="102">
        <v>561</v>
      </c>
      <c r="K37" s="102">
        <v>589.05600000000004</v>
      </c>
      <c r="L37" s="102">
        <v>274</v>
      </c>
      <c r="M37" s="103">
        <v>48.497</v>
      </c>
    </row>
    <row r="38" spans="4:13" ht="34.950000000000003" customHeight="1" x14ac:dyDescent="0.4">
      <c r="D38" s="54"/>
      <c r="E38" s="55"/>
      <c r="F38" s="41"/>
      <c r="G38" s="58"/>
      <c r="H38" s="94" t="s">
        <v>63</v>
      </c>
      <c r="I38" s="35" t="s">
        <v>49</v>
      </c>
      <c r="J38" s="36">
        <f>SUM(J34:J37)</f>
        <v>7150</v>
      </c>
      <c r="K38" s="36">
        <f t="shared" ref="K38:M38" si="6">SUM(K34:K37)</f>
        <v>6778.094000000001</v>
      </c>
      <c r="L38" s="36">
        <f t="shared" si="6"/>
        <v>6883</v>
      </c>
      <c r="M38" s="37">
        <f t="shared" si="6"/>
        <v>6193.1729999999998</v>
      </c>
    </row>
    <row r="39" spans="4:13" ht="34.950000000000003" customHeight="1" x14ac:dyDescent="0.4">
      <c r="D39" s="54"/>
      <c r="E39" s="55"/>
      <c r="F39" s="40" t="s">
        <v>66</v>
      </c>
      <c r="G39" s="31" t="s">
        <v>23</v>
      </c>
      <c r="H39" s="32" t="s">
        <v>51</v>
      </c>
      <c r="I39" s="32" t="s">
        <v>49</v>
      </c>
      <c r="J39" s="102">
        <v>3293</v>
      </c>
      <c r="K39" s="102">
        <v>3385.402</v>
      </c>
      <c r="L39" s="102">
        <v>3384</v>
      </c>
      <c r="M39" s="103">
        <v>3249.8820000000001</v>
      </c>
    </row>
    <row r="40" spans="4:13" ht="34.950000000000003" customHeight="1" x14ac:dyDescent="0.4">
      <c r="D40" s="54"/>
      <c r="E40" s="55"/>
      <c r="F40" s="40"/>
      <c r="G40" s="30" t="s">
        <v>50</v>
      </c>
      <c r="H40" s="14" t="s">
        <v>51</v>
      </c>
      <c r="I40" s="14" t="s">
        <v>49</v>
      </c>
      <c r="J40" s="100">
        <v>1612</v>
      </c>
      <c r="K40" s="100">
        <v>1580.1410000000001</v>
      </c>
      <c r="L40" s="100">
        <v>1538</v>
      </c>
      <c r="M40" s="101">
        <v>1511.1690000000001</v>
      </c>
    </row>
    <row r="41" spans="4:13" ht="34.950000000000003" customHeight="1" x14ac:dyDescent="0.4">
      <c r="D41" s="54"/>
      <c r="E41" s="55"/>
      <c r="F41" s="40"/>
      <c r="G41" s="30" t="s">
        <v>25</v>
      </c>
      <c r="H41" s="14" t="s">
        <v>51</v>
      </c>
      <c r="I41" s="14" t="s">
        <v>49</v>
      </c>
      <c r="J41" s="100">
        <v>567</v>
      </c>
      <c r="K41" s="100">
        <v>728.78399999999999</v>
      </c>
      <c r="L41" s="100">
        <v>728</v>
      </c>
      <c r="M41" s="101">
        <v>588.66899999999998</v>
      </c>
    </row>
    <row r="42" spans="4:13" ht="34.950000000000003" customHeight="1" x14ac:dyDescent="0.4">
      <c r="D42" s="54"/>
      <c r="E42" s="55"/>
      <c r="F42" s="40"/>
      <c r="G42" s="31" t="s">
        <v>26</v>
      </c>
      <c r="H42" s="32" t="s">
        <v>51</v>
      </c>
      <c r="I42" s="32" t="s">
        <v>49</v>
      </c>
      <c r="J42" s="102">
        <v>2182</v>
      </c>
      <c r="K42" s="102">
        <v>1641.9690000000001</v>
      </c>
      <c r="L42" s="102">
        <v>2014</v>
      </c>
      <c r="M42" s="103">
        <v>1163.308</v>
      </c>
    </row>
    <row r="43" spans="4:13" ht="34.950000000000003" customHeight="1" x14ac:dyDescent="0.4">
      <c r="D43" s="54"/>
      <c r="E43" s="55"/>
      <c r="F43" s="40"/>
      <c r="G43" s="58"/>
      <c r="H43" s="94" t="s">
        <v>64</v>
      </c>
      <c r="I43" s="35" t="s">
        <v>49</v>
      </c>
      <c r="J43" s="36">
        <f>SUM(J39:J42)</f>
        <v>7654</v>
      </c>
      <c r="K43" s="36">
        <f>SUM(K39:K42)</f>
        <v>7336.2959999999994</v>
      </c>
      <c r="L43" s="36">
        <f t="shared" ref="L43:M43" si="7">SUM(L39:L42)</f>
        <v>7664</v>
      </c>
      <c r="M43" s="37">
        <f t="shared" si="7"/>
        <v>6513.0280000000002</v>
      </c>
    </row>
    <row r="44" spans="4:13" ht="34.950000000000003" customHeight="1" x14ac:dyDescent="0.4">
      <c r="D44" s="56"/>
      <c r="E44" s="57"/>
      <c r="F44" s="121"/>
      <c r="G44" s="38"/>
      <c r="H44" s="94" t="s">
        <v>68</v>
      </c>
      <c r="I44" s="35" t="s">
        <v>49</v>
      </c>
      <c r="J44" s="36">
        <f>SUM(J38,J43)</f>
        <v>14804</v>
      </c>
      <c r="K44" s="36">
        <f t="shared" ref="K44:M44" si="8">SUM(K38,K43)</f>
        <v>14114.39</v>
      </c>
      <c r="L44" s="36">
        <f t="shared" si="8"/>
        <v>14547</v>
      </c>
      <c r="M44" s="37">
        <f t="shared" si="8"/>
        <v>12706.201000000001</v>
      </c>
    </row>
    <row r="45" spans="4:13" ht="34.950000000000003" customHeight="1" x14ac:dyDescent="0.4">
      <c r="D45" s="54" t="s">
        <v>70</v>
      </c>
      <c r="E45" s="52"/>
      <c r="F45" s="53"/>
      <c r="G45" s="31" t="s">
        <v>23</v>
      </c>
      <c r="H45" s="32" t="s">
        <v>52</v>
      </c>
      <c r="I45" s="32" t="s">
        <v>49</v>
      </c>
      <c r="J45" s="102">
        <v>164</v>
      </c>
      <c r="K45" s="102">
        <v>169</v>
      </c>
      <c r="L45" s="102">
        <v>186</v>
      </c>
      <c r="M45" s="103">
        <v>191</v>
      </c>
    </row>
    <row r="46" spans="4:13" ht="34.950000000000003" customHeight="1" x14ac:dyDescent="0.4">
      <c r="D46" s="52"/>
      <c r="E46" s="52"/>
      <c r="F46" s="53"/>
      <c r="G46" s="129" t="s">
        <v>53</v>
      </c>
      <c r="H46" s="66" t="s">
        <v>54</v>
      </c>
      <c r="I46" s="66" t="s">
        <v>49</v>
      </c>
      <c r="J46" s="104">
        <v>0</v>
      </c>
      <c r="K46" s="104">
        <v>3</v>
      </c>
      <c r="L46" s="104">
        <v>12</v>
      </c>
      <c r="M46" s="105">
        <v>12</v>
      </c>
    </row>
    <row r="47" spans="4:13" ht="34.950000000000003" customHeight="1" thickBot="1" x14ac:dyDescent="0.45">
      <c r="D47" s="52"/>
      <c r="E47" s="52"/>
      <c r="F47" s="53"/>
      <c r="G47" s="123"/>
      <c r="H47" s="130" t="s">
        <v>67</v>
      </c>
      <c r="I47" s="125" t="s">
        <v>49</v>
      </c>
      <c r="J47" s="126">
        <f>SUM(J45:J46)</f>
        <v>164</v>
      </c>
      <c r="K47" s="126">
        <f t="shared" ref="K47:M47" si="9">SUM(K45:K46)</f>
        <v>172</v>
      </c>
      <c r="L47" s="126">
        <f t="shared" si="9"/>
        <v>198</v>
      </c>
      <c r="M47" s="127">
        <f t="shared" si="9"/>
        <v>203</v>
      </c>
    </row>
    <row r="48" spans="4:13" ht="34.950000000000003" customHeight="1" thickTop="1" thickBot="1" x14ac:dyDescent="0.3">
      <c r="D48" s="79"/>
      <c r="E48" s="80"/>
      <c r="F48" s="81"/>
      <c r="G48" s="82" t="s">
        <v>58</v>
      </c>
      <c r="H48" s="83"/>
      <c r="I48" s="84" t="s">
        <v>59</v>
      </c>
      <c r="J48" s="85">
        <f>SUM(J44,J47)</f>
        <v>14968</v>
      </c>
      <c r="K48" s="85">
        <f t="shared" ref="K48:M48" si="10">SUM(K44,K47)</f>
        <v>14286.39</v>
      </c>
      <c r="L48" s="85">
        <f t="shared" si="10"/>
        <v>14745</v>
      </c>
      <c r="M48" s="86">
        <f t="shared" si="10"/>
        <v>12909.201000000001</v>
      </c>
    </row>
    <row r="49" spans="4:13" ht="34.950000000000003" customHeight="1" thickTop="1" thickBot="1" x14ac:dyDescent="0.3">
      <c r="D49" s="67"/>
      <c r="E49" s="68"/>
      <c r="F49" s="69"/>
      <c r="G49" s="70"/>
      <c r="H49" s="76" t="s">
        <v>60</v>
      </c>
      <c r="I49" s="63" t="s">
        <v>61</v>
      </c>
      <c r="J49" s="63">
        <v>22987</v>
      </c>
      <c r="K49" s="71">
        <v>20247</v>
      </c>
      <c r="L49" s="71"/>
      <c r="M49" s="72">
        <v>18952</v>
      </c>
    </row>
    <row r="50" spans="4:13" ht="34.950000000000003" customHeight="1" thickTop="1" thickBot="1" x14ac:dyDescent="0.45">
      <c r="D50" s="106" t="s">
        <v>69</v>
      </c>
      <c r="E50" s="106"/>
      <c r="F50" s="106"/>
      <c r="G50" s="106"/>
      <c r="H50" s="107"/>
      <c r="I50" s="108" t="s">
        <v>62</v>
      </c>
      <c r="J50" s="108">
        <f>J44/J49</f>
        <v>0.64401618305999042</v>
      </c>
      <c r="K50" s="108">
        <f t="shared" ref="K50:M50" si="11">K44/K49</f>
        <v>0.69711018916382672</v>
      </c>
      <c r="L50" s="108"/>
      <c r="M50" s="109">
        <f t="shared" si="11"/>
        <v>0.67044116715913893</v>
      </c>
    </row>
    <row r="51" spans="4:13" ht="19.2" customHeight="1" thickTop="1" x14ac:dyDescent="0.4"/>
    <row r="52" spans="4:13" ht="19.2" customHeight="1" x14ac:dyDescent="0.25">
      <c r="D52" s="29"/>
      <c r="E52" s="132" t="s">
        <v>72</v>
      </c>
    </row>
    <row r="55" spans="4:13" ht="30" customHeight="1" x14ac:dyDescent="0.4">
      <c r="D55" s="131" t="s">
        <v>98</v>
      </c>
    </row>
    <row r="56" spans="4:13" ht="30" customHeight="1" x14ac:dyDescent="0.4">
      <c r="D56" s="28"/>
      <c r="E56" s="133" t="s">
        <v>99</v>
      </c>
    </row>
    <row r="57" spans="4:13" ht="19.2" customHeight="1" thickBot="1" x14ac:dyDescent="0.45"/>
    <row r="58" spans="4:13" ht="34.950000000000003" customHeight="1" thickTop="1" thickBot="1" x14ac:dyDescent="0.45">
      <c r="D58" s="97" t="s">
        <v>43</v>
      </c>
      <c r="E58" s="97"/>
      <c r="F58" s="161"/>
      <c r="G58" s="99" t="s">
        <v>44</v>
      </c>
      <c r="H58" s="99" t="s">
        <v>77</v>
      </c>
      <c r="I58" s="99" t="s">
        <v>46</v>
      </c>
      <c r="J58" s="99" t="s">
        <v>55</v>
      </c>
      <c r="K58" s="99" t="s">
        <v>56</v>
      </c>
      <c r="L58" s="99" t="s">
        <v>18</v>
      </c>
      <c r="M58" s="98" t="s">
        <v>47</v>
      </c>
    </row>
    <row r="59" spans="4:13" ht="34.950000000000003" customHeight="1" thickTop="1" x14ac:dyDescent="0.4">
      <c r="D59" s="42" t="s">
        <v>73</v>
      </c>
      <c r="E59" s="43"/>
      <c r="F59" s="40" t="s">
        <v>75</v>
      </c>
      <c r="G59" s="60" t="s">
        <v>23</v>
      </c>
      <c r="H59" s="32"/>
      <c r="I59" s="32" t="s">
        <v>78</v>
      </c>
      <c r="J59" s="102">
        <v>6945.2420000000002</v>
      </c>
      <c r="K59" s="102">
        <v>6298.7340000000004</v>
      </c>
      <c r="L59" s="102">
        <v>6795</v>
      </c>
      <c r="M59" s="103">
        <v>5745.8700000000008</v>
      </c>
    </row>
    <row r="60" spans="4:13" ht="34.950000000000003" customHeight="1" x14ac:dyDescent="0.4">
      <c r="D60" s="42"/>
      <c r="E60" s="43"/>
      <c r="F60" s="40"/>
      <c r="G60" s="59" t="s">
        <v>50</v>
      </c>
      <c r="H60" s="14"/>
      <c r="I60" s="14" t="s">
        <v>78</v>
      </c>
      <c r="J60" s="100">
        <v>1093.69</v>
      </c>
      <c r="K60" s="100">
        <v>732.81</v>
      </c>
      <c r="L60" s="100">
        <v>1002.29</v>
      </c>
      <c r="M60" s="101">
        <v>642.71</v>
      </c>
    </row>
    <row r="61" spans="4:13" ht="34.950000000000003" customHeight="1" x14ac:dyDescent="0.4">
      <c r="D61" s="42"/>
      <c r="E61" s="43"/>
      <c r="F61" s="40"/>
      <c r="G61" s="59" t="s">
        <v>25</v>
      </c>
      <c r="H61" s="14"/>
      <c r="I61" s="14" t="s">
        <v>78</v>
      </c>
      <c r="J61" s="100">
        <v>1961.16</v>
      </c>
      <c r="K61" s="100">
        <v>1464.67</v>
      </c>
      <c r="L61" s="100">
        <v>1678.6569999999999</v>
      </c>
      <c r="M61" s="101">
        <v>1692.2280000000001</v>
      </c>
    </row>
    <row r="62" spans="4:13" ht="34.950000000000003" customHeight="1" x14ac:dyDescent="0.4">
      <c r="D62" s="42"/>
      <c r="E62" s="43"/>
      <c r="F62" s="40"/>
      <c r="G62" s="60" t="s">
        <v>26</v>
      </c>
      <c r="H62" s="32"/>
      <c r="I62" s="32" t="s">
        <v>78</v>
      </c>
      <c r="J62" s="102">
        <v>9545.66</v>
      </c>
      <c r="K62" s="102">
        <v>6834.76</v>
      </c>
      <c r="L62" s="102">
        <v>10038.780000000001</v>
      </c>
      <c r="M62" s="103">
        <v>5108.8900000000003</v>
      </c>
    </row>
    <row r="63" spans="4:13" ht="34.950000000000003" customHeight="1" x14ac:dyDescent="0.4">
      <c r="D63" s="42"/>
      <c r="E63" s="43"/>
      <c r="F63" s="40"/>
      <c r="G63" s="58"/>
      <c r="H63" s="122" t="s">
        <v>79</v>
      </c>
      <c r="I63" s="35" t="s">
        <v>78</v>
      </c>
      <c r="J63" s="36">
        <f>SUM(J59:J62)</f>
        <v>19545.752</v>
      </c>
      <c r="K63" s="36">
        <f t="shared" ref="K63:M63" si="12">SUM(K59:K62)</f>
        <v>15330.974</v>
      </c>
      <c r="L63" s="36">
        <f t="shared" si="12"/>
        <v>19514.726999999999</v>
      </c>
      <c r="M63" s="37">
        <f t="shared" si="12"/>
        <v>13189.698</v>
      </c>
    </row>
    <row r="64" spans="4:13" ht="34.950000000000003" customHeight="1" x14ac:dyDescent="0.4">
      <c r="D64" s="42"/>
      <c r="E64" s="43"/>
      <c r="F64" s="39" t="s">
        <v>76</v>
      </c>
      <c r="G64" s="144" t="s">
        <v>23</v>
      </c>
      <c r="H64" s="34" t="s">
        <v>82</v>
      </c>
      <c r="I64" s="34" t="s">
        <v>78</v>
      </c>
      <c r="J64" s="145">
        <v>4015</v>
      </c>
      <c r="K64" s="145">
        <v>2244</v>
      </c>
      <c r="L64" s="145">
        <v>3193</v>
      </c>
      <c r="M64" s="146">
        <v>1598.81</v>
      </c>
    </row>
    <row r="65" spans="4:13" ht="34.950000000000003" customHeight="1" x14ac:dyDescent="0.4">
      <c r="D65" s="42"/>
      <c r="E65" s="43"/>
      <c r="F65" s="40"/>
      <c r="G65" s="73"/>
      <c r="H65" s="14" t="s">
        <v>80</v>
      </c>
      <c r="I65" s="14" t="s">
        <v>78</v>
      </c>
      <c r="J65" s="15" t="s">
        <v>85</v>
      </c>
      <c r="K65" s="15" t="s">
        <v>85</v>
      </c>
      <c r="L65" s="15">
        <v>0</v>
      </c>
      <c r="M65" s="134">
        <v>0</v>
      </c>
    </row>
    <row r="66" spans="4:13" ht="34.950000000000003" customHeight="1" x14ac:dyDescent="0.4">
      <c r="D66" s="42"/>
      <c r="E66" s="43"/>
      <c r="F66" s="40"/>
      <c r="G66" s="74"/>
      <c r="H66" s="14" t="s">
        <v>81</v>
      </c>
      <c r="I66" s="14" t="s">
        <v>78</v>
      </c>
      <c r="J66" s="15" t="s">
        <v>85</v>
      </c>
      <c r="K66" s="15" t="s">
        <v>85</v>
      </c>
      <c r="L66" s="15">
        <v>0</v>
      </c>
      <c r="M66" s="134">
        <v>0</v>
      </c>
    </row>
    <row r="67" spans="4:13" ht="34.950000000000003" customHeight="1" x14ac:dyDescent="0.4">
      <c r="D67" s="42"/>
      <c r="E67" s="43"/>
      <c r="F67" s="40"/>
      <c r="G67" s="75" t="s">
        <v>50</v>
      </c>
      <c r="H67" s="14" t="s">
        <v>83</v>
      </c>
      <c r="I67" s="14" t="s">
        <v>78</v>
      </c>
      <c r="J67" s="15">
        <v>17</v>
      </c>
      <c r="K67" s="15">
        <v>12</v>
      </c>
      <c r="L67" s="15">
        <v>10.82</v>
      </c>
      <c r="M67" s="134">
        <v>0</v>
      </c>
    </row>
    <row r="68" spans="4:13" ht="34.950000000000003" customHeight="1" x14ac:dyDescent="0.4">
      <c r="D68" s="42"/>
      <c r="E68" s="43"/>
      <c r="F68" s="40"/>
      <c r="G68" s="73"/>
      <c r="H68" s="14" t="s">
        <v>80</v>
      </c>
      <c r="I68" s="14" t="s">
        <v>78</v>
      </c>
      <c r="J68" s="15" t="s">
        <v>85</v>
      </c>
      <c r="K68" s="15" t="s">
        <v>85</v>
      </c>
      <c r="L68" s="15">
        <v>0</v>
      </c>
      <c r="M68" s="134">
        <v>0</v>
      </c>
    </row>
    <row r="69" spans="4:13" ht="34.950000000000003" customHeight="1" x14ac:dyDescent="0.4">
      <c r="D69" s="42"/>
      <c r="E69" s="43"/>
      <c r="F69" s="40"/>
      <c r="G69" s="74"/>
      <c r="H69" s="14" t="s">
        <v>81</v>
      </c>
      <c r="I69" s="14" t="s">
        <v>78</v>
      </c>
      <c r="J69" s="15" t="s">
        <v>85</v>
      </c>
      <c r="K69" s="15" t="s">
        <v>85</v>
      </c>
      <c r="L69" s="15">
        <v>991.47</v>
      </c>
      <c r="M69" s="134">
        <v>642.71</v>
      </c>
    </row>
    <row r="70" spans="4:13" ht="34.950000000000003" customHeight="1" x14ac:dyDescent="0.4">
      <c r="D70" s="42"/>
      <c r="E70" s="43"/>
      <c r="F70" s="40"/>
      <c r="G70" s="75" t="s">
        <v>25</v>
      </c>
      <c r="H70" s="14" t="s">
        <v>83</v>
      </c>
      <c r="I70" s="14" t="s">
        <v>78</v>
      </c>
      <c r="J70" s="15">
        <v>1801</v>
      </c>
      <c r="K70" s="15">
        <v>1311</v>
      </c>
      <c r="L70" s="15">
        <v>1524.3</v>
      </c>
      <c r="M70" s="134">
        <v>1610.28</v>
      </c>
    </row>
    <row r="71" spans="4:13" ht="34.950000000000003" customHeight="1" x14ac:dyDescent="0.4">
      <c r="D71" s="42"/>
      <c r="E71" s="43"/>
      <c r="F71" s="40"/>
      <c r="G71" s="73"/>
      <c r="H71" s="14" t="s">
        <v>80</v>
      </c>
      <c r="I71" s="14" t="s">
        <v>78</v>
      </c>
      <c r="J71" s="15" t="s">
        <v>85</v>
      </c>
      <c r="K71" s="15" t="s">
        <v>85</v>
      </c>
      <c r="L71" s="15">
        <v>0</v>
      </c>
      <c r="M71" s="134">
        <v>0</v>
      </c>
    </row>
    <row r="72" spans="4:13" ht="34.950000000000003" customHeight="1" x14ac:dyDescent="0.4">
      <c r="D72" s="42"/>
      <c r="E72" s="43"/>
      <c r="F72" s="40"/>
      <c r="G72" s="74"/>
      <c r="H72" s="14" t="s">
        <v>81</v>
      </c>
      <c r="I72" s="14" t="s">
        <v>78</v>
      </c>
      <c r="J72" s="15" t="s">
        <v>85</v>
      </c>
      <c r="K72" s="15" t="s">
        <v>85</v>
      </c>
      <c r="L72" s="15">
        <v>153.66</v>
      </c>
      <c r="M72" s="134">
        <v>0</v>
      </c>
    </row>
    <row r="73" spans="4:13" ht="34.950000000000003" customHeight="1" x14ac:dyDescent="0.4">
      <c r="D73" s="42"/>
      <c r="E73" s="43"/>
      <c r="F73" s="40"/>
      <c r="G73" s="75" t="s">
        <v>26</v>
      </c>
      <c r="H73" s="14" t="s">
        <v>83</v>
      </c>
      <c r="I73" s="14" t="s">
        <v>78</v>
      </c>
      <c r="J73" s="15">
        <v>856</v>
      </c>
      <c r="K73" s="15">
        <v>916</v>
      </c>
      <c r="L73" s="15">
        <v>751.53</v>
      </c>
      <c r="M73" s="134">
        <v>535.9</v>
      </c>
    </row>
    <row r="74" spans="4:13" ht="34.950000000000003" customHeight="1" x14ac:dyDescent="0.4">
      <c r="D74" s="42"/>
      <c r="E74" s="43"/>
      <c r="F74" s="40"/>
      <c r="G74" s="73"/>
      <c r="H74" s="14" t="s">
        <v>80</v>
      </c>
      <c r="I74" s="14" t="s">
        <v>78</v>
      </c>
      <c r="J74" s="15">
        <v>734</v>
      </c>
      <c r="K74" s="15">
        <v>751</v>
      </c>
      <c r="L74" s="15">
        <v>489.08</v>
      </c>
      <c r="M74" s="134">
        <v>695.84</v>
      </c>
    </row>
    <row r="75" spans="4:13" ht="34.950000000000003" customHeight="1" x14ac:dyDescent="0.4">
      <c r="D75" s="42"/>
      <c r="E75" s="43"/>
      <c r="F75" s="40"/>
      <c r="G75" s="73"/>
      <c r="H75" s="66" t="s">
        <v>81</v>
      </c>
      <c r="I75" s="66" t="s">
        <v>78</v>
      </c>
      <c r="J75" s="142" t="s">
        <v>85</v>
      </c>
      <c r="K75" s="142" t="s">
        <v>85</v>
      </c>
      <c r="L75" s="142">
        <v>8798.17</v>
      </c>
      <c r="M75" s="143">
        <v>3877.15</v>
      </c>
    </row>
    <row r="76" spans="4:13" ht="34.950000000000003" customHeight="1" x14ac:dyDescent="0.4">
      <c r="D76" s="42"/>
      <c r="E76" s="43"/>
      <c r="F76" s="41"/>
      <c r="G76" s="58"/>
      <c r="H76" s="122" t="s">
        <v>84</v>
      </c>
      <c r="I76" s="35" t="s">
        <v>78</v>
      </c>
      <c r="J76" s="36">
        <f>SUM(J64:J75)</f>
        <v>7423</v>
      </c>
      <c r="K76" s="36">
        <f t="shared" ref="K76:M76" si="13">SUM(K64:K75)</f>
        <v>5234</v>
      </c>
      <c r="L76" s="36">
        <f t="shared" si="13"/>
        <v>15912.029999999999</v>
      </c>
      <c r="M76" s="37">
        <f t="shared" si="13"/>
        <v>8960.69</v>
      </c>
    </row>
    <row r="77" spans="4:13" ht="34.950000000000003" customHeight="1" x14ac:dyDescent="0.4">
      <c r="D77" s="42"/>
      <c r="E77" s="43"/>
      <c r="F77" s="39" t="s">
        <v>86</v>
      </c>
      <c r="G77" s="60" t="s">
        <v>23</v>
      </c>
      <c r="H77" s="32"/>
      <c r="I77" s="32" t="s">
        <v>78</v>
      </c>
      <c r="J77" s="102">
        <v>2930</v>
      </c>
      <c r="K77" s="102">
        <v>4055</v>
      </c>
      <c r="L77" s="102">
        <v>336</v>
      </c>
      <c r="M77" s="103">
        <v>4147.0600000000004</v>
      </c>
    </row>
    <row r="78" spans="4:13" ht="34.950000000000003" customHeight="1" x14ac:dyDescent="0.4">
      <c r="D78" s="42"/>
      <c r="E78" s="43"/>
      <c r="F78" s="40"/>
      <c r="G78" s="59" t="s">
        <v>50</v>
      </c>
      <c r="H78" s="14"/>
      <c r="I78" s="14" t="s">
        <v>78</v>
      </c>
      <c r="J78" s="100">
        <v>1077</v>
      </c>
      <c r="K78" s="100">
        <v>721</v>
      </c>
      <c r="L78" s="100">
        <v>991.47</v>
      </c>
      <c r="M78" s="101">
        <v>642.71</v>
      </c>
    </row>
    <row r="79" spans="4:13" ht="34.950000000000003" customHeight="1" x14ac:dyDescent="0.4">
      <c r="D79" s="42"/>
      <c r="E79" s="43"/>
      <c r="F79" s="40"/>
      <c r="G79" s="59" t="s">
        <v>25</v>
      </c>
      <c r="H79" s="14"/>
      <c r="I79" s="14" t="s">
        <v>78</v>
      </c>
      <c r="J79" s="100">
        <v>160</v>
      </c>
      <c r="K79" s="100">
        <v>187.82000000000005</v>
      </c>
      <c r="L79" s="100">
        <v>155</v>
      </c>
      <c r="M79" s="101">
        <v>81.947999999999993</v>
      </c>
    </row>
    <row r="80" spans="4:13" ht="34.950000000000003" customHeight="1" x14ac:dyDescent="0.4">
      <c r="D80" s="42"/>
      <c r="E80" s="43"/>
      <c r="F80" s="40"/>
      <c r="G80" s="60" t="s">
        <v>26</v>
      </c>
      <c r="H80" s="32"/>
      <c r="I80" s="32" t="s">
        <v>78</v>
      </c>
      <c r="J80" s="102">
        <v>7955</v>
      </c>
      <c r="K80" s="102">
        <v>5168</v>
      </c>
      <c r="L80" s="102">
        <v>8798.17</v>
      </c>
      <c r="M80" s="103">
        <v>3877.15</v>
      </c>
    </row>
    <row r="81" spans="4:13" ht="34.950000000000003" customHeight="1" x14ac:dyDescent="0.4">
      <c r="D81" s="44"/>
      <c r="E81" s="45"/>
      <c r="F81" s="41"/>
      <c r="G81" s="58"/>
      <c r="H81" s="122" t="s">
        <v>87</v>
      </c>
      <c r="I81" s="35" t="s">
        <v>78</v>
      </c>
      <c r="J81" s="36">
        <f>SUM(J77:J80)</f>
        <v>12122</v>
      </c>
      <c r="K81" s="36">
        <f t="shared" ref="K81:M81" si="14">SUM(K77:K80)</f>
        <v>10131.82</v>
      </c>
      <c r="L81" s="36">
        <f t="shared" si="14"/>
        <v>10280.64</v>
      </c>
      <c r="M81" s="37">
        <f t="shared" si="14"/>
        <v>8748.8680000000004</v>
      </c>
    </row>
    <row r="82" spans="4:13" ht="34.950000000000003" customHeight="1" x14ac:dyDescent="0.4">
      <c r="D82" s="147" t="s">
        <v>88</v>
      </c>
      <c r="E82" s="148"/>
      <c r="F82" s="39" t="s">
        <v>75</v>
      </c>
      <c r="G82" s="149" t="s">
        <v>23</v>
      </c>
      <c r="H82" s="34"/>
      <c r="I82" s="34" t="s">
        <v>78</v>
      </c>
      <c r="J82" s="150">
        <v>47.87</v>
      </c>
      <c r="K82" s="150">
        <v>28.35</v>
      </c>
      <c r="L82" s="150">
        <v>55</v>
      </c>
      <c r="M82" s="151">
        <v>61.97</v>
      </c>
    </row>
    <row r="83" spans="4:13" ht="34.950000000000003" customHeight="1" x14ac:dyDescent="0.4">
      <c r="D83" s="42"/>
      <c r="E83" s="43"/>
      <c r="F83" s="40"/>
      <c r="G83" s="59" t="s">
        <v>50</v>
      </c>
      <c r="H83" s="14"/>
      <c r="I83" s="14" t="s">
        <v>78</v>
      </c>
      <c r="J83" s="100">
        <v>177.81</v>
      </c>
      <c r="K83" s="100">
        <v>88.5</v>
      </c>
      <c r="L83" s="100">
        <v>126.71</v>
      </c>
      <c r="M83" s="101">
        <v>27.97</v>
      </c>
    </row>
    <row r="84" spans="4:13" ht="34.950000000000003" customHeight="1" x14ac:dyDescent="0.4">
      <c r="D84" s="42"/>
      <c r="E84" s="43"/>
      <c r="F84" s="40"/>
      <c r="G84" s="59" t="s">
        <v>25</v>
      </c>
      <c r="H84" s="14"/>
      <c r="I84" s="14" t="s">
        <v>78</v>
      </c>
      <c r="J84" s="100">
        <v>1897.89</v>
      </c>
      <c r="K84" s="100">
        <v>1311.26</v>
      </c>
      <c r="L84" s="100">
        <v>1572</v>
      </c>
      <c r="M84" s="101">
        <v>2568.02</v>
      </c>
    </row>
    <row r="85" spans="4:13" ht="34.950000000000003" customHeight="1" x14ac:dyDescent="0.4">
      <c r="D85" s="42"/>
      <c r="E85" s="43"/>
      <c r="F85" s="40"/>
      <c r="G85" s="60" t="s">
        <v>26</v>
      </c>
      <c r="H85" s="32"/>
      <c r="I85" s="32" t="s">
        <v>78</v>
      </c>
      <c r="J85" s="102">
        <v>787.64</v>
      </c>
      <c r="K85" s="102">
        <v>909.66</v>
      </c>
      <c r="L85" s="102">
        <v>1204.94</v>
      </c>
      <c r="M85" s="103">
        <v>701.73</v>
      </c>
    </row>
    <row r="86" spans="4:13" ht="34.950000000000003" customHeight="1" x14ac:dyDescent="0.4">
      <c r="D86" s="42"/>
      <c r="E86" s="43"/>
      <c r="F86" s="40"/>
      <c r="G86" s="58"/>
      <c r="H86" s="122" t="s">
        <v>89</v>
      </c>
      <c r="I86" s="35" t="s">
        <v>78</v>
      </c>
      <c r="J86" s="36">
        <f>SUM(J82:J85)</f>
        <v>2911.21</v>
      </c>
      <c r="K86" s="36">
        <f t="shared" ref="K86:M86" si="15">SUM(K82:K85)</f>
        <v>2337.77</v>
      </c>
      <c r="L86" s="36">
        <f t="shared" si="15"/>
        <v>2958.65</v>
      </c>
      <c r="M86" s="37">
        <f t="shared" si="15"/>
        <v>3359.69</v>
      </c>
    </row>
    <row r="87" spans="4:13" ht="34.950000000000003" customHeight="1" x14ac:dyDescent="0.4">
      <c r="D87" s="42"/>
      <c r="E87" s="43"/>
      <c r="F87" s="39" t="s">
        <v>76</v>
      </c>
      <c r="G87" s="144" t="s">
        <v>23</v>
      </c>
      <c r="H87" s="34" t="s">
        <v>82</v>
      </c>
      <c r="I87" s="34" t="s">
        <v>78</v>
      </c>
      <c r="J87" s="145" t="s">
        <v>85</v>
      </c>
      <c r="K87" s="145" t="s">
        <v>85</v>
      </c>
      <c r="L87" s="145">
        <v>1</v>
      </c>
      <c r="M87" s="146">
        <v>6.75</v>
      </c>
    </row>
    <row r="88" spans="4:13" ht="34.950000000000003" customHeight="1" x14ac:dyDescent="0.4">
      <c r="D88" s="42"/>
      <c r="E88" s="43"/>
      <c r="F88" s="40"/>
      <c r="G88" s="73"/>
      <c r="H88" s="14" t="s">
        <v>80</v>
      </c>
      <c r="I88" s="14" t="s">
        <v>78</v>
      </c>
      <c r="J88" s="15">
        <v>5</v>
      </c>
      <c r="K88" s="15">
        <v>15</v>
      </c>
      <c r="L88" s="15">
        <v>16</v>
      </c>
      <c r="M88" s="134">
        <v>6.59</v>
      </c>
    </row>
    <row r="89" spans="4:13" ht="34.950000000000003" customHeight="1" x14ac:dyDescent="0.4">
      <c r="D89" s="42"/>
      <c r="E89" s="43"/>
      <c r="F89" s="40"/>
      <c r="G89" s="74"/>
      <c r="H89" s="14" t="s">
        <v>81</v>
      </c>
      <c r="I89" s="14" t="s">
        <v>78</v>
      </c>
      <c r="J89" s="15" t="s">
        <v>85</v>
      </c>
      <c r="K89" s="15" t="s">
        <v>85</v>
      </c>
      <c r="L89" s="15">
        <v>39</v>
      </c>
      <c r="M89" s="134">
        <v>0</v>
      </c>
    </row>
    <row r="90" spans="4:13" ht="34.950000000000003" customHeight="1" x14ac:dyDescent="0.4">
      <c r="D90" s="42"/>
      <c r="E90" s="43"/>
      <c r="F90" s="40"/>
      <c r="G90" s="75" t="s">
        <v>50</v>
      </c>
      <c r="H90" s="14" t="s">
        <v>83</v>
      </c>
      <c r="I90" s="14" t="s">
        <v>78</v>
      </c>
      <c r="J90" s="15">
        <v>64</v>
      </c>
      <c r="K90" s="15">
        <v>50</v>
      </c>
      <c r="L90" s="15">
        <v>0</v>
      </c>
      <c r="M90" s="134">
        <v>0</v>
      </c>
    </row>
    <row r="91" spans="4:13" ht="34.950000000000003" customHeight="1" x14ac:dyDescent="0.4">
      <c r="D91" s="42"/>
      <c r="E91" s="43"/>
      <c r="F91" s="40"/>
      <c r="G91" s="73"/>
      <c r="H91" s="14" t="s">
        <v>80</v>
      </c>
      <c r="I91" s="14" t="s">
        <v>78</v>
      </c>
      <c r="J91" s="15" t="s">
        <v>85</v>
      </c>
      <c r="K91" s="15" t="s">
        <v>85</v>
      </c>
      <c r="L91" s="15">
        <v>39.56</v>
      </c>
      <c r="M91" s="134">
        <v>4.1100000000000003</v>
      </c>
    </row>
    <row r="92" spans="4:13" ht="34.950000000000003" customHeight="1" x14ac:dyDescent="0.4">
      <c r="D92" s="42"/>
      <c r="E92" s="43"/>
      <c r="F92" s="40"/>
      <c r="G92" s="74"/>
      <c r="H92" s="14" t="s">
        <v>81</v>
      </c>
      <c r="I92" s="14" t="s">
        <v>78</v>
      </c>
      <c r="J92" s="15" t="s">
        <v>85</v>
      </c>
      <c r="K92" s="15" t="s">
        <v>85</v>
      </c>
      <c r="L92" s="15">
        <v>87.15</v>
      </c>
      <c r="M92" s="134">
        <v>23.86</v>
      </c>
    </row>
    <row r="93" spans="4:13" ht="34.950000000000003" customHeight="1" x14ac:dyDescent="0.4">
      <c r="D93" s="42"/>
      <c r="E93" s="43"/>
      <c r="F93" s="40"/>
      <c r="G93" s="75" t="s">
        <v>25</v>
      </c>
      <c r="H93" s="14" t="s">
        <v>83</v>
      </c>
      <c r="I93" s="14" t="s">
        <v>78</v>
      </c>
      <c r="J93" s="15">
        <v>7</v>
      </c>
      <c r="K93" s="15">
        <v>18</v>
      </c>
      <c r="L93" s="15">
        <v>9</v>
      </c>
      <c r="M93" s="134">
        <v>0</v>
      </c>
    </row>
    <row r="94" spans="4:13" ht="34.950000000000003" customHeight="1" x14ac:dyDescent="0.4">
      <c r="D94" s="42"/>
      <c r="E94" s="43"/>
      <c r="F94" s="40"/>
      <c r="G94" s="73"/>
      <c r="H94" s="14" t="s">
        <v>80</v>
      </c>
      <c r="I94" s="14" t="s">
        <v>78</v>
      </c>
      <c r="J94" s="15">
        <v>1</v>
      </c>
      <c r="K94" s="15">
        <v>1</v>
      </c>
      <c r="L94" s="15">
        <v>1</v>
      </c>
      <c r="M94" s="134">
        <v>31.93</v>
      </c>
    </row>
    <row r="95" spans="4:13" ht="34.950000000000003" customHeight="1" x14ac:dyDescent="0.4">
      <c r="D95" s="42"/>
      <c r="E95" s="43"/>
      <c r="F95" s="40"/>
      <c r="G95" s="74"/>
      <c r="H95" s="14" t="s">
        <v>81</v>
      </c>
      <c r="I95" s="14" t="s">
        <v>78</v>
      </c>
      <c r="J95" s="15">
        <v>1411</v>
      </c>
      <c r="K95" s="15">
        <v>577</v>
      </c>
      <c r="L95" s="15">
        <v>1563</v>
      </c>
      <c r="M95" s="134">
        <v>1491.78</v>
      </c>
    </row>
    <row r="96" spans="4:13" ht="34.950000000000003" customHeight="1" x14ac:dyDescent="0.4">
      <c r="D96" s="42"/>
      <c r="E96" s="43"/>
      <c r="F96" s="40"/>
      <c r="G96" s="75" t="s">
        <v>26</v>
      </c>
      <c r="H96" s="14" t="s">
        <v>83</v>
      </c>
      <c r="I96" s="14" t="s">
        <v>78</v>
      </c>
      <c r="J96" s="15">
        <v>123</v>
      </c>
      <c r="K96" s="15">
        <v>318</v>
      </c>
      <c r="L96" s="15">
        <v>711.13</v>
      </c>
      <c r="M96" s="134">
        <v>256.83999999999997</v>
      </c>
    </row>
    <row r="97" spans="4:13" ht="34.950000000000003" customHeight="1" x14ac:dyDescent="0.4">
      <c r="D97" s="42"/>
      <c r="E97" s="43"/>
      <c r="F97" s="40"/>
      <c r="G97" s="73"/>
      <c r="H97" s="14" t="s">
        <v>80</v>
      </c>
      <c r="I97" s="14" t="s">
        <v>78</v>
      </c>
      <c r="J97" s="15">
        <v>57</v>
      </c>
      <c r="K97" s="15">
        <v>190</v>
      </c>
      <c r="L97" s="15">
        <v>130.56</v>
      </c>
      <c r="M97" s="134">
        <v>116.14</v>
      </c>
    </row>
    <row r="98" spans="4:13" ht="34.950000000000003" customHeight="1" x14ac:dyDescent="0.4">
      <c r="D98" s="42"/>
      <c r="E98" s="43"/>
      <c r="F98" s="40"/>
      <c r="G98" s="73"/>
      <c r="H98" s="66" t="s">
        <v>81</v>
      </c>
      <c r="I98" s="66" t="s">
        <v>78</v>
      </c>
      <c r="J98" s="142">
        <v>9</v>
      </c>
      <c r="K98" s="142" t="s">
        <v>85</v>
      </c>
      <c r="L98" s="142">
        <v>363.25</v>
      </c>
      <c r="M98" s="143">
        <v>328.75</v>
      </c>
    </row>
    <row r="99" spans="4:13" ht="34.950000000000003" customHeight="1" x14ac:dyDescent="0.4">
      <c r="D99" s="42"/>
      <c r="E99" s="43"/>
      <c r="F99" s="41"/>
      <c r="G99" s="58"/>
      <c r="H99" s="122" t="s">
        <v>90</v>
      </c>
      <c r="I99" s="35" t="s">
        <v>78</v>
      </c>
      <c r="J99" s="36">
        <f>SUM(J87:J98)</f>
        <v>1677</v>
      </c>
      <c r="K99" s="36">
        <f t="shared" ref="K99" si="16">SUM(K87:K98)</f>
        <v>1169</v>
      </c>
      <c r="L99" s="36">
        <f t="shared" ref="L99" si="17">SUM(L87:L98)</f>
        <v>2960.65</v>
      </c>
      <c r="M99" s="37">
        <f t="shared" ref="M99" si="18">SUM(M87:M98)</f>
        <v>2266.75</v>
      </c>
    </row>
    <row r="100" spans="4:13" ht="34.950000000000003" customHeight="1" x14ac:dyDescent="0.4">
      <c r="D100" s="42"/>
      <c r="E100" s="43"/>
      <c r="F100" s="40" t="s">
        <v>86</v>
      </c>
      <c r="G100" s="60" t="s">
        <v>23</v>
      </c>
      <c r="H100" s="32"/>
      <c r="I100" s="32" t="s">
        <v>78</v>
      </c>
      <c r="J100" s="102">
        <v>43</v>
      </c>
      <c r="K100" s="102">
        <v>13</v>
      </c>
      <c r="L100" s="102">
        <v>2.7</v>
      </c>
      <c r="M100" s="103">
        <v>48.63</v>
      </c>
    </row>
    <row r="101" spans="4:13" ht="34.950000000000003" customHeight="1" x14ac:dyDescent="0.4">
      <c r="D101" s="42"/>
      <c r="E101" s="43"/>
      <c r="F101" s="40"/>
      <c r="G101" s="59" t="s">
        <v>50</v>
      </c>
      <c r="H101" s="14"/>
      <c r="I101" s="14" t="s">
        <v>78</v>
      </c>
      <c r="J101" s="100">
        <v>113.31999999999994</v>
      </c>
      <c r="K101" s="100">
        <v>39</v>
      </c>
      <c r="L101" s="100">
        <v>87.15</v>
      </c>
      <c r="M101" s="101">
        <v>23.86</v>
      </c>
    </row>
    <row r="102" spans="4:13" ht="34.950000000000003" customHeight="1" x14ac:dyDescent="0.4">
      <c r="D102" s="42"/>
      <c r="E102" s="43"/>
      <c r="F102" s="40"/>
      <c r="G102" s="59" t="s">
        <v>25</v>
      </c>
      <c r="H102" s="14"/>
      <c r="I102" s="14" t="s">
        <v>78</v>
      </c>
      <c r="J102" s="100">
        <v>479</v>
      </c>
      <c r="K102" s="100">
        <v>715</v>
      </c>
      <c r="L102" s="100">
        <v>752</v>
      </c>
      <c r="M102" s="101">
        <v>1044.31</v>
      </c>
    </row>
    <row r="103" spans="4:13" ht="34.950000000000003" customHeight="1" x14ac:dyDescent="0.4">
      <c r="D103" s="42"/>
      <c r="E103" s="43"/>
      <c r="F103" s="40"/>
      <c r="G103" s="60" t="s">
        <v>26</v>
      </c>
      <c r="H103" s="32"/>
      <c r="I103" s="32" t="s">
        <v>78</v>
      </c>
      <c r="J103" s="102">
        <v>599</v>
      </c>
      <c r="K103" s="102">
        <v>402</v>
      </c>
      <c r="L103" s="102">
        <v>363.25</v>
      </c>
      <c r="M103" s="103">
        <v>326.29000000000002</v>
      </c>
    </row>
    <row r="104" spans="4:13" ht="34.950000000000003" customHeight="1" thickBot="1" x14ac:dyDescent="0.45">
      <c r="D104" s="152"/>
      <c r="E104" s="153"/>
      <c r="F104" s="154"/>
      <c r="G104" s="141"/>
      <c r="H104" s="124" t="s">
        <v>91</v>
      </c>
      <c r="I104" s="125" t="s">
        <v>78</v>
      </c>
      <c r="J104" s="126">
        <f>SUM(J100:J103)</f>
        <v>1234.32</v>
      </c>
      <c r="K104" s="126">
        <f t="shared" ref="K104:M104" si="19">SUM(K100:K103)</f>
        <v>1169</v>
      </c>
      <c r="L104" s="126">
        <f t="shared" si="19"/>
        <v>1205.0999999999999</v>
      </c>
      <c r="M104" s="127">
        <f t="shared" si="19"/>
        <v>1443.09</v>
      </c>
    </row>
    <row r="105" spans="4:13" ht="34.950000000000003" customHeight="1" thickTop="1" thickBot="1" x14ac:dyDescent="0.45">
      <c r="D105" s="135"/>
      <c r="E105" s="135"/>
      <c r="F105" s="136"/>
      <c r="G105" s="137"/>
      <c r="H105" s="138" t="s">
        <v>92</v>
      </c>
      <c r="I105" s="84" t="s">
        <v>95</v>
      </c>
      <c r="J105" s="139">
        <f>SUM(J63,J86)</f>
        <v>22456.962</v>
      </c>
      <c r="K105" s="139">
        <f t="shared" ref="K105:M105" si="20">SUM(K63,K86)</f>
        <v>17668.743999999999</v>
      </c>
      <c r="L105" s="139">
        <f t="shared" si="20"/>
        <v>22473.377</v>
      </c>
      <c r="M105" s="140">
        <f t="shared" si="20"/>
        <v>16549.387999999999</v>
      </c>
    </row>
    <row r="106" spans="4:13" ht="34.950000000000003" customHeight="1" thickTop="1" thickBot="1" x14ac:dyDescent="0.45">
      <c r="D106" s="135"/>
      <c r="E106" s="135"/>
      <c r="F106" s="136"/>
      <c r="G106" s="137"/>
      <c r="H106" s="138" t="s">
        <v>93</v>
      </c>
      <c r="I106" s="84" t="s">
        <v>95</v>
      </c>
      <c r="J106" s="139">
        <f>SUM(J76,J99)</f>
        <v>9100</v>
      </c>
      <c r="K106" s="139">
        <f t="shared" ref="K106:M106" si="21">SUM(K76,K99)</f>
        <v>6403</v>
      </c>
      <c r="L106" s="139">
        <f t="shared" si="21"/>
        <v>18872.68</v>
      </c>
      <c r="M106" s="140">
        <f t="shared" si="21"/>
        <v>11227.44</v>
      </c>
    </row>
    <row r="107" spans="4:13" ht="34.950000000000003" customHeight="1" thickTop="1" thickBot="1" x14ac:dyDescent="0.45">
      <c r="D107" s="135"/>
      <c r="E107" s="135"/>
      <c r="F107" s="136"/>
      <c r="G107" s="137"/>
      <c r="H107" s="138" t="s">
        <v>94</v>
      </c>
      <c r="I107" s="84" t="s">
        <v>95</v>
      </c>
      <c r="J107" s="139">
        <f>SUM(J81,J104)</f>
        <v>13356.32</v>
      </c>
      <c r="K107" s="139">
        <f t="shared" ref="K107:M107" si="22">SUM(K81,K104)</f>
        <v>11300.82</v>
      </c>
      <c r="L107" s="139">
        <f t="shared" si="22"/>
        <v>11485.74</v>
      </c>
      <c r="M107" s="140">
        <f t="shared" si="22"/>
        <v>10191.958000000001</v>
      </c>
    </row>
    <row r="108" spans="4:13" ht="34.950000000000003" customHeight="1" thickTop="1" thickBot="1" x14ac:dyDescent="0.45">
      <c r="D108" s="155"/>
      <c r="E108" s="155"/>
      <c r="F108" s="156"/>
      <c r="G108" s="157"/>
      <c r="H108" s="158" t="s">
        <v>96</v>
      </c>
      <c r="I108" s="89" t="s">
        <v>97</v>
      </c>
      <c r="J108" s="159">
        <f>J107/J105*100</f>
        <v>59.475186358689122</v>
      </c>
      <c r="K108" s="159">
        <f t="shared" ref="K108:M108" si="23">K107/K105*100</f>
        <v>63.959385002125792</v>
      </c>
      <c r="L108" s="159">
        <f t="shared" si="23"/>
        <v>51.108206835136528</v>
      </c>
      <c r="M108" s="160">
        <f t="shared" si="23"/>
        <v>61.585105141048125</v>
      </c>
    </row>
    <row r="109" spans="4:13" ht="19.2" customHeight="1" thickTop="1" x14ac:dyDescent="0.4"/>
    <row r="111" spans="4:13" ht="30" customHeight="1" x14ac:dyDescent="0.4">
      <c r="D111" s="131" t="s">
        <v>100</v>
      </c>
    </row>
    <row r="112" spans="4:13" ht="30" customHeight="1" x14ac:dyDescent="0.4">
      <c r="D112" s="28"/>
      <c r="E112" s="133" t="s">
        <v>101</v>
      </c>
    </row>
    <row r="113" spans="5:13" ht="19.2" customHeight="1" thickBot="1" x14ac:dyDescent="0.45"/>
    <row r="114" spans="5:13" ht="34.950000000000003" customHeight="1" thickTop="1" thickBot="1" x14ac:dyDescent="0.45">
      <c r="E114" s="165" t="s">
        <v>104</v>
      </c>
      <c r="F114" s="99" t="s">
        <v>44</v>
      </c>
      <c r="G114" s="99" t="s">
        <v>102</v>
      </c>
      <c r="H114" s="99" t="s">
        <v>46</v>
      </c>
      <c r="I114" s="99" t="s">
        <v>55</v>
      </c>
      <c r="J114" s="99" t="s">
        <v>56</v>
      </c>
      <c r="K114" s="99" t="s">
        <v>18</v>
      </c>
      <c r="L114" s="98" t="s">
        <v>47</v>
      </c>
      <c r="M114" s="12"/>
    </row>
    <row r="115" spans="5:13" ht="34.950000000000003" customHeight="1" thickTop="1" x14ac:dyDescent="0.4">
      <c r="E115" s="166" t="s">
        <v>105</v>
      </c>
      <c r="F115" s="60" t="s">
        <v>23</v>
      </c>
      <c r="G115" s="32" t="s">
        <v>103</v>
      </c>
      <c r="H115" s="32" t="s">
        <v>78</v>
      </c>
      <c r="I115" s="21">
        <v>8547029</v>
      </c>
      <c r="J115" s="21">
        <v>8905651</v>
      </c>
      <c r="K115" s="21">
        <v>8610648.2029729858</v>
      </c>
      <c r="L115" s="162">
        <v>8420272</v>
      </c>
      <c r="M115" s="12"/>
    </row>
    <row r="116" spans="5:13" ht="34.950000000000003" customHeight="1" x14ac:dyDescent="0.4">
      <c r="E116" s="167"/>
      <c r="F116" s="59" t="s">
        <v>50</v>
      </c>
      <c r="G116" s="14" t="s">
        <v>103</v>
      </c>
      <c r="H116" s="14" t="s">
        <v>78</v>
      </c>
      <c r="I116" s="15" t="s">
        <v>85</v>
      </c>
      <c r="J116" s="15" t="s">
        <v>85</v>
      </c>
      <c r="K116" s="15">
        <v>0</v>
      </c>
      <c r="L116" s="134">
        <v>0</v>
      </c>
      <c r="M116" s="12"/>
    </row>
    <row r="117" spans="5:13" ht="34.950000000000003" customHeight="1" x14ac:dyDescent="0.4">
      <c r="E117" s="167"/>
      <c r="F117" s="59" t="s">
        <v>25</v>
      </c>
      <c r="G117" s="14" t="s">
        <v>103</v>
      </c>
      <c r="H117" s="14" t="s">
        <v>78</v>
      </c>
      <c r="I117" s="15">
        <v>4071954</v>
      </c>
      <c r="J117" s="15">
        <v>3684237</v>
      </c>
      <c r="K117" s="15">
        <v>3684237</v>
      </c>
      <c r="L117" s="134">
        <v>3937698</v>
      </c>
      <c r="M117" s="12"/>
    </row>
    <row r="118" spans="5:13" ht="34.950000000000003" customHeight="1" x14ac:dyDescent="0.4">
      <c r="E118" s="167"/>
      <c r="F118" s="60" t="s">
        <v>26</v>
      </c>
      <c r="G118" s="32" t="s">
        <v>103</v>
      </c>
      <c r="H118" s="32" t="s">
        <v>78</v>
      </c>
      <c r="I118" s="21">
        <v>8175326</v>
      </c>
      <c r="J118" s="21">
        <v>6813852</v>
      </c>
      <c r="K118" s="21">
        <v>2985853.52</v>
      </c>
      <c r="L118" s="162">
        <v>6691161</v>
      </c>
      <c r="M118" s="12"/>
    </row>
    <row r="119" spans="5:13" ht="34.950000000000003" customHeight="1" x14ac:dyDescent="0.4">
      <c r="E119" s="167"/>
      <c r="F119" s="65"/>
      <c r="G119" s="175" t="s">
        <v>110</v>
      </c>
      <c r="H119" s="61" t="s">
        <v>78</v>
      </c>
      <c r="I119" s="176">
        <f>SUM(I115:I118)</f>
        <v>20794309</v>
      </c>
      <c r="J119" s="176">
        <f t="shared" ref="J119:L119" si="24">SUM(J115:J118)</f>
        <v>19403740</v>
      </c>
      <c r="K119" s="176">
        <f t="shared" si="24"/>
        <v>15280738.722972985</v>
      </c>
      <c r="L119" s="177">
        <f t="shared" si="24"/>
        <v>19049131</v>
      </c>
      <c r="M119" s="12"/>
    </row>
    <row r="120" spans="5:13" ht="34.950000000000003" customHeight="1" x14ac:dyDescent="0.4">
      <c r="E120" s="178" t="s">
        <v>106</v>
      </c>
      <c r="F120" s="149" t="s">
        <v>23</v>
      </c>
      <c r="G120" s="34"/>
      <c r="H120" s="34" t="s">
        <v>78</v>
      </c>
      <c r="I120" s="145">
        <v>7038038</v>
      </c>
      <c r="J120" s="145">
        <v>7505711</v>
      </c>
      <c r="K120" s="145">
        <v>7132036</v>
      </c>
      <c r="L120" s="146">
        <v>6942187</v>
      </c>
    </row>
    <row r="121" spans="5:13" ht="34.950000000000003" customHeight="1" x14ac:dyDescent="0.4">
      <c r="E121" s="167"/>
      <c r="F121" s="59" t="s">
        <v>50</v>
      </c>
      <c r="G121" s="14"/>
      <c r="H121" s="14" t="s">
        <v>78</v>
      </c>
      <c r="I121" s="15">
        <v>1508991</v>
      </c>
      <c r="J121" s="15">
        <v>1400290</v>
      </c>
      <c r="K121" s="15">
        <v>1478612.2029729863</v>
      </c>
      <c r="L121" s="134">
        <v>1478085</v>
      </c>
    </row>
    <row r="122" spans="5:13" ht="34.950000000000003" customHeight="1" x14ac:dyDescent="0.4">
      <c r="E122" s="167"/>
      <c r="F122" s="59" t="s">
        <v>25</v>
      </c>
      <c r="G122" s="14"/>
      <c r="H122" s="14" t="s">
        <v>78</v>
      </c>
      <c r="I122" s="15">
        <v>4048972</v>
      </c>
      <c r="J122" s="15">
        <v>3648237</v>
      </c>
      <c r="K122" s="15">
        <v>3684237</v>
      </c>
      <c r="L122" s="134">
        <v>3937698</v>
      </c>
    </row>
    <row r="123" spans="5:13" ht="34.950000000000003" customHeight="1" x14ac:dyDescent="0.4">
      <c r="E123" s="167"/>
      <c r="F123" s="60" t="s">
        <v>26</v>
      </c>
      <c r="G123" s="32"/>
      <c r="H123" s="32" t="s">
        <v>78</v>
      </c>
      <c r="I123" s="21">
        <v>3795750</v>
      </c>
      <c r="J123" s="21">
        <v>3090948</v>
      </c>
      <c r="K123" s="21">
        <v>2985853.52</v>
      </c>
      <c r="L123" s="162">
        <v>2502740</v>
      </c>
    </row>
    <row r="124" spans="5:13" ht="34.950000000000003" customHeight="1" x14ac:dyDescent="0.4">
      <c r="E124" s="168"/>
      <c r="F124" s="58"/>
      <c r="G124" s="122" t="s">
        <v>109</v>
      </c>
      <c r="H124" s="35" t="s">
        <v>78</v>
      </c>
      <c r="I124" s="163">
        <f>SUM(I120:I123)</f>
        <v>16391751</v>
      </c>
      <c r="J124" s="163">
        <f t="shared" ref="J124:L124" si="25">SUM(J120:J123)</f>
        <v>15645186</v>
      </c>
      <c r="K124" s="163">
        <f t="shared" si="25"/>
        <v>15280738.722972985</v>
      </c>
      <c r="L124" s="164">
        <f t="shared" si="25"/>
        <v>14860710</v>
      </c>
    </row>
    <row r="125" spans="5:13" ht="34.950000000000003" customHeight="1" x14ac:dyDescent="0.4">
      <c r="E125" s="167" t="s">
        <v>107</v>
      </c>
      <c r="F125" s="60" t="s">
        <v>23</v>
      </c>
      <c r="G125" s="32"/>
      <c r="H125" s="32" t="s">
        <v>78</v>
      </c>
      <c r="I125" s="21">
        <v>0</v>
      </c>
      <c r="J125" s="21" t="s">
        <v>85</v>
      </c>
      <c r="K125" s="21">
        <v>0</v>
      </c>
      <c r="L125" s="162">
        <v>0</v>
      </c>
    </row>
    <row r="126" spans="5:13" ht="34.950000000000003" customHeight="1" x14ac:dyDescent="0.4">
      <c r="E126" s="167"/>
      <c r="F126" s="59" t="s">
        <v>50</v>
      </c>
      <c r="G126" s="14"/>
      <c r="H126" s="14" t="s">
        <v>78</v>
      </c>
      <c r="I126" s="15">
        <v>0</v>
      </c>
      <c r="J126" s="15" t="s">
        <v>85</v>
      </c>
      <c r="K126" s="15">
        <v>0</v>
      </c>
      <c r="L126" s="134">
        <v>0</v>
      </c>
    </row>
    <row r="127" spans="5:13" ht="34.950000000000003" customHeight="1" x14ac:dyDescent="0.4">
      <c r="E127" s="167"/>
      <c r="F127" s="59" t="s">
        <v>25</v>
      </c>
      <c r="G127" s="14"/>
      <c r="H127" s="14" t="s">
        <v>78</v>
      </c>
      <c r="I127" s="15">
        <v>0</v>
      </c>
      <c r="J127" s="15" t="s">
        <v>85</v>
      </c>
      <c r="K127" s="15">
        <v>0</v>
      </c>
      <c r="L127" s="134">
        <v>0</v>
      </c>
    </row>
    <row r="128" spans="5:13" ht="34.950000000000003" customHeight="1" x14ac:dyDescent="0.4">
      <c r="E128" s="167"/>
      <c r="F128" s="60" t="s">
        <v>26</v>
      </c>
      <c r="G128" s="32"/>
      <c r="H128" s="32" t="s">
        <v>78</v>
      </c>
      <c r="I128" s="21">
        <v>0</v>
      </c>
      <c r="J128" s="21">
        <v>336178</v>
      </c>
      <c r="K128" s="21">
        <v>3903528.72</v>
      </c>
      <c r="L128" s="162">
        <v>3312324</v>
      </c>
    </row>
    <row r="129" spans="4:13" ht="34.950000000000003" customHeight="1" thickBot="1" x14ac:dyDescent="0.45">
      <c r="E129" s="169"/>
      <c r="F129" s="170"/>
      <c r="G129" s="171" t="s">
        <v>108</v>
      </c>
      <c r="H129" s="172" t="s">
        <v>78</v>
      </c>
      <c r="I129" s="173">
        <f>SUM(I125:I128)</f>
        <v>0</v>
      </c>
      <c r="J129" s="173">
        <f t="shared" ref="J129:L129" si="26">SUM(J125:J128)</f>
        <v>336178</v>
      </c>
      <c r="K129" s="173">
        <f t="shared" si="26"/>
        <v>3903528.72</v>
      </c>
      <c r="L129" s="174">
        <f t="shared" si="26"/>
        <v>3312324</v>
      </c>
    </row>
    <row r="130" spans="4:13" ht="19.2" customHeight="1" thickTop="1" x14ac:dyDescent="0.4"/>
    <row r="131" spans="4:13" ht="19.2" customHeight="1" x14ac:dyDescent="0.25">
      <c r="E131" s="132" t="s">
        <v>111</v>
      </c>
    </row>
    <row r="133" spans="4:13" ht="30" customHeight="1" x14ac:dyDescent="0.4">
      <c r="D133" s="131" t="s">
        <v>112</v>
      </c>
    </row>
    <row r="134" spans="4:13" ht="30" customHeight="1" x14ac:dyDescent="0.4">
      <c r="D134" s="28"/>
      <c r="E134" s="133" t="s">
        <v>113</v>
      </c>
    </row>
    <row r="135" spans="4:13" ht="19.2" customHeight="1" thickBot="1" x14ac:dyDescent="0.45"/>
    <row r="136" spans="4:13" ht="34.950000000000003" customHeight="1" thickTop="1" thickBot="1" x14ac:dyDescent="0.45">
      <c r="E136" s="165" t="s">
        <v>104</v>
      </c>
      <c r="F136" s="99" t="s">
        <v>44</v>
      </c>
      <c r="G136" s="99" t="s">
        <v>46</v>
      </c>
      <c r="H136" s="99" t="s">
        <v>55</v>
      </c>
      <c r="I136" s="99" t="s">
        <v>56</v>
      </c>
      <c r="J136" s="98" t="s">
        <v>47</v>
      </c>
      <c r="K136" s="12"/>
      <c r="L136" s="12"/>
      <c r="M136" s="12"/>
    </row>
    <row r="137" spans="4:13" ht="34.950000000000003" customHeight="1" thickTop="1" x14ac:dyDescent="0.4">
      <c r="E137" s="189" t="s">
        <v>114</v>
      </c>
      <c r="F137" s="60" t="s">
        <v>23</v>
      </c>
      <c r="G137" s="32" t="s">
        <v>78</v>
      </c>
      <c r="H137" s="179">
        <v>29.506</v>
      </c>
      <c r="I137" s="179">
        <v>22.948</v>
      </c>
      <c r="J137" s="180">
        <v>21.460999999999999</v>
      </c>
      <c r="K137" s="12"/>
      <c r="L137" s="12"/>
      <c r="M137" s="12"/>
    </row>
    <row r="138" spans="4:13" ht="34.950000000000003" customHeight="1" x14ac:dyDescent="0.4">
      <c r="E138" s="189"/>
      <c r="F138" s="59" t="s">
        <v>50</v>
      </c>
      <c r="G138" s="14" t="s">
        <v>78</v>
      </c>
      <c r="H138" s="181">
        <v>100.843</v>
      </c>
      <c r="I138" s="181">
        <v>117.581</v>
      </c>
      <c r="J138" s="182">
        <v>112.419</v>
      </c>
      <c r="K138" s="12"/>
      <c r="L138" s="12"/>
      <c r="M138" s="12"/>
    </row>
    <row r="139" spans="4:13" ht="34.950000000000003" customHeight="1" x14ac:dyDescent="0.4">
      <c r="E139" s="189"/>
      <c r="F139" s="59" t="s">
        <v>25</v>
      </c>
      <c r="G139" s="14" t="s">
        <v>78</v>
      </c>
      <c r="H139" s="181">
        <v>159.97</v>
      </c>
      <c r="I139" s="181">
        <v>121.46</v>
      </c>
      <c r="J139" s="182">
        <v>141.1</v>
      </c>
      <c r="K139" s="12"/>
      <c r="L139" s="12"/>
      <c r="M139" s="12"/>
    </row>
    <row r="140" spans="4:13" ht="34.950000000000003" customHeight="1" x14ac:dyDescent="0.4">
      <c r="E140" s="189"/>
      <c r="F140" s="60" t="s">
        <v>26</v>
      </c>
      <c r="G140" s="32" t="s">
        <v>78</v>
      </c>
      <c r="H140" s="179">
        <v>13.319000000000001</v>
      </c>
      <c r="I140" s="179">
        <v>3.9609999999999999</v>
      </c>
      <c r="J140" s="180">
        <v>0.182</v>
      </c>
      <c r="K140" s="12"/>
      <c r="L140" s="12"/>
      <c r="M140" s="12"/>
    </row>
    <row r="141" spans="4:13" ht="34.950000000000003" customHeight="1" x14ac:dyDescent="0.4">
      <c r="E141" s="189"/>
      <c r="F141" s="65"/>
      <c r="G141" s="175" t="s">
        <v>117</v>
      </c>
      <c r="H141" s="183">
        <f>SUM(H137:H140)</f>
        <v>303.63799999999998</v>
      </c>
      <c r="I141" s="183">
        <f t="shared" ref="I141:J141" si="27">SUM(I137:I140)</f>
        <v>265.95</v>
      </c>
      <c r="J141" s="184">
        <f t="shared" ref="J141" si="28">SUM(J137:J140)</f>
        <v>275.16200000000003</v>
      </c>
      <c r="K141" s="12"/>
      <c r="L141" s="12"/>
      <c r="M141" s="12"/>
    </row>
    <row r="142" spans="4:13" ht="34.950000000000003" customHeight="1" x14ac:dyDescent="0.4">
      <c r="E142" s="189" t="s">
        <v>115</v>
      </c>
      <c r="F142" s="149" t="s">
        <v>23</v>
      </c>
      <c r="G142" s="34" t="s">
        <v>78</v>
      </c>
      <c r="H142" s="185" t="s">
        <v>85</v>
      </c>
      <c r="I142" s="185" t="s">
        <v>85</v>
      </c>
      <c r="J142" s="186">
        <v>0</v>
      </c>
      <c r="K142" s="2"/>
      <c r="L142" s="2"/>
    </row>
    <row r="143" spans="4:13" ht="34.950000000000003" customHeight="1" x14ac:dyDescent="0.4">
      <c r="E143" s="189"/>
      <c r="F143" s="59" t="s">
        <v>50</v>
      </c>
      <c r="G143" s="14" t="s">
        <v>78</v>
      </c>
      <c r="H143" s="181">
        <v>0.111</v>
      </c>
      <c r="I143" s="181" t="s">
        <v>85</v>
      </c>
      <c r="J143" s="182">
        <v>0</v>
      </c>
      <c r="K143" s="2"/>
      <c r="L143" s="2"/>
    </row>
    <row r="144" spans="4:13" ht="34.950000000000003" customHeight="1" x14ac:dyDescent="0.4">
      <c r="E144" s="189"/>
      <c r="F144" s="59" t="s">
        <v>25</v>
      </c>
      <c r="G144" s="14" t="s">
        <v>78</v>
      </c>
      <c r="H144" s="181">
        <v>12.37</v>
      </c>
      <c r="I144" s="181" t="s">
        <v>85</v>
      </c>
      <c r="J144" s="182">
        <v>2.64</v>
      </c>
      <c r="K144" s="2"/>
      <c r="L144" s="2"/>
    </row>
    <row r="145" spans="4:13" ht="34.950000000000003" customHeight="1" x14ac:dyDescent="0.4">
      <c r="E145" s="189"/>
      <c r="F145" s="60" t="s">
        <v>26</v>
      </c>
      <c r="G145" s="32" t="s">
        <v>78</v>
      </c>
      <c r="H145" s="179" t="s">
        <v>85</v>
      </c>
      <c r="I145" s="179" t="s">
        <v>85</v>
      </c>
      <c r="J145" s="180">
        <v>0</v>
      </c>
      <c r="K145" s="2"/>
      <c r="L145" s="2"/>
    </row>
    <row r="146" spans="4:13" ht="34.950000000000003" customHeight="1" x14ac:dyDescent="0.4">
      <c r="E146" s="189"/>
      <c r="F146" s="65"/>
      <c r="G146" s="175" t="s">
        <v>118</v>
      </c>
      <c r="H146" s="183">
        <f>SUM(H142:H145)</f>
        <v>12.481</v>
      </c>
      <c r="I146" s="183">
        <f t="shared" ref="I146:J146" si="29">SUM(I142:I145)</f>
        <v>0</v>
      </c>
      <c r="J146" s="184">
        <f t="shared" ref="J146" si="30">SUM(J142:J145)</f>
        <v>2.64</v>
      </c>
      <c r="K146" s="2"/>
      <c r="L146" s="2"/>
    </row>
    <row r="147" spans="4:13" ht="34.950000000000003" customHeight="1" x14ac:dyDescent="0.4">
      <c r="E147" s="189" t="s">
        <v>116</v>
      </c>
      <c r="F147" s="149" t="s">
        <v>23</v>
      </c>
      <c r="G147" s="34" t="s">
        <v>78</v>
      </c>
      <c r="H147" s="185">
        <v>2.2149999999999999</v>
      </c>
      <c r="I147" s="185">
        <v>2.1339999999999999</v>
      </c>
      <c r="J147" s="186">
        <v>1.0580000000000001</v>
      </c>
      <c r="K147" s="2"/>
      <c r="L147" s="2"/>
    </row>
    <row r="148" spans="4:13" ht="34.950000000000003" customHeight="1" x14ac:dyDescent="0.4">
      <c r="E148" s="189"/>
      <c r="F148" s="59" t="s">
        <v>50</v>
      </c>
      <c r="G148" s="14" t="s">
        <v>78</v>
      </c>
      <c r="H148" s="181">
        <v>2.4350000000000001</v>
      </c>
      <c r="I148" s="181">
        <v>2.5720000000000001</v>
      </c>
      <c r="J148" s="182">
        <v>2.0794999999999999</v>
      </c>
      <c r="K148" s="2"/>
      <c r="L148" s="2"/>
    </row>
    <row r="149" spans="4:13" ht="34.950000000000003" customHeight="1" x14ac:dyDescent="0.4">
      <c r="E149" s="189"/>
      <c r="F149" s="59" t="s">
        <v>25</v>
      </c>
      <c r="G149" s="14" t="s">
        <v>78</v>
      </c>
      <c r="H149" s="181">
        <v>5.55</v>
      </c>
      <c r="I149" s="181">
        <v>4.6500000000000004</v>
      </c>
      <c r="J149" s="182">
        <v>3.62</v>
      </c>
      <c r="K149" s="2"/>
      <c r="L149" s="2"/>
    </row>
    <row r="150" spans="4:13" ht="34.950000000000003" customHeight="1" x14ac:dyDescent="0.4">
      <c r="E150" s="189"/>
      <c r="F150" s="60" t="s">
        <v>26</v>
      </c>
      <c r="G150" s="32" t="s">
        <v>78</v>
      </c>
      <c r="H150" s="179">
        <v>9.8000000000000004E-2</v>
      </c>
      <c r="I150" s="179">
        <v>8.3000000000000004E-2</v>
      </c>
      <c r="J150" s="180">
        <v>4.2999999999999997E-2</v>
      </c>
      <c r="K150" s="2"/>
      <c r="L150" s="2"/>
    </row>
    <row r="151" spans="4:13" ht="34.950000000000003" customHeight="1" thickBot="1" x14ac:dyDescent="0.45">
      <c r="E151" s="190"/>
      <c r="F151" s="170"/>
      <c r="G151" s="171" t="s">
        <v>119</v>
      </c>
      <c r="H151" s="187">
        <f>SUM(H147:H150)</f>
        <v>10.298</v>
      </c>
      <c r="I151" s="187">
        <f t="shared" ref="I151:J151" si="31">SUM(I147:I150)</f>
        <v>9.4390000000000001</v>
      </c>
      <c r="J151" s="188">
        <f t="shared" ref="J151" si="32">SUM(J147:J150)</f>
        <v>6.8005000000000004</v>
      </c>
      <c r="K151" s="2"/>
      <c r="L151" s="2"/>
    </row>
    <row r="152" spans="4:13" ht="19.2" customHeight="1" thickTop="1" x14ac:dyDescent="0.4"/>
    <row r="154" spans="4:13" ht="30" customHeight="1" x14ac:dyDescent="0.4">
      <c r="D154" s="131" t="s">
        <v>120</v>
      </c>
    </row>
    <row r="155" spans="4:13" ht="30" customHeight="1" x14ac:dyDescent="0.4">
      <c r="D155" s="28"/>
      <c r="E155" s="133" t="s">
        <v>121</v>
      </c>
    </row>
    <row r="156" spans="4:13" ht="19.2" customHeight="1" thickBot="1" x14ac:dyDescent="0.45"/>
    <row r="157" spans="4:13" ht="34.950000000000003" customHeight="1" thickTop="1" thickBot="1" x14ac:dyDescent="0.45">
      <c r="E157" s="165" t="s">
        <v>104</v>
      </c>
      <c r="F157" s="99" t="s">
        <v>44</v>
      </c>
      <c r="G157" s="99" t="s">
        <v>46</v>
      </c>
      <c r="H157" s="99" t="s">
        <v>55</v>
      </c>
      <c r="I157" s="99" t="s">
        <v>56</v>
      </c>
      <c r="J157" s="98" t="s">
        <v>47</v>
      </c>
      <c r="K157" s="12"/>
      <c r="L157" s="12"/>
      <c r="M157" s="12"/>
    </row>
    <row r="158" spans="4:13" ht="34.950000000000003" customHeight="1" thickTop="1" x14ac:dyDescent="0.4">
      <c r="E158" s="189" t="s">
        <v>122</v>
      </c>
      <c r="F158" s="60" t="s">
        <v>23</v>
      </c>
      <c r="G158" s="32" t="s">
        <v>78</v>
      </c>
      <c r="H158" s="179">
        <v>3.577</v>
      </c>
      <c r="I158" s="179">
        <v>6.1260000000000003</v>
      </c>
      <c r="J158" s="180">
        <v>5.9470000000000001</v>
      </c>
      <c r="K158" s="12"/>
      <c r="L158" s="12"/>
      <c r="M158" s="12"/>
    </row>
    <row r="159" spans="4:13" ht="34.950000000000003" customHeight="1" x14ac:dyDescent="0.4">
      <c r="E159" s="189"/>
      <c r="F159" s="59" t="s">
        <v>50</v>
      </c>
      <c r="G159" s="14" t="s">
        <v>78</v>
      </c>
      <c r="H159" s="181">
        <v>6.5000000000000002E-2</v>
      </c>
      <c r="I159" s="181">
        <v>0.121</v>
      </c>
      <c r="J159" s="182">
        <v>0.124</v>
      </c>
      <c r="K159" s="12"/>
      <c r="L159" s="12"/>
      <c r="M159" s="12"/>
    </row>
    <row r="160" spans="4:13" ht="34.950000000000003" customHeight="1" x14ac:dyDescent="0.4">
      <c r="E160" s="189"/>
      <c r="F160" s="59" t="s">
        <v>25</v>
      </c>
      <c r="G160" s="14" t="s">
        <v>78</v>
      </c>
      <c r="H160" s="181">
        <v>11.83</v>
      </c>
      <c r="I160" s="181">
        <v>1.321</v>
      </c>
      <c r="J160" s="182">
        <v>2.15</v>
      </c>
      <c r="K160" s="12"/>
      <c r="L160" s="12"/>
      <c r="M160" s="12"/>
    </row>
    <row r="161" spans="4:13" ht="34.950000000000003" customHeight="1" x14ac:dyDescent="0.4">
      <c r="E161" s="189"/>
      <c r="F161" s="60" t="s">
        <v>26</v>
      </c>
      <c r="G161" s="32" t="s">
        <v>78</v>
      </c>
      <c r="H161" s="179">
        <v>5.08</v>
      </c>
      <c r="I161" s="179">
        <v>7.024</v>
      </c>
      <c r="J161" s="180">
        <v>0.71199999999999997</v>
      </c>
      <c r="K161" s="12"/>
      <c r="L161" s="12"/>
      <c r="M161" s="12"/>
    </row>
    <row r="162" spans="4:13" ht="34.950000000000003" customHeight="1" x14ac:dyDescent="0.4">
      <c r="E162" s="189"/>
      <c r="F162" s="65"/>
      <c r="G162" s="175" t="s">
        <v>125</v>
      </c>
      <c r="H162" s="183">
        <f>SUM(H158:H161)</f>
        <v>20.552</v>
      </c>
      <c r="I162" s="183">
        <f t="shared" ref="I162:J162" si="33">SUM(I158:I161)</f>
        <v>14.591999999999999</v>
      </c>
      <c r="J162" s="184">
        <f t="shared" si="33"/>
        <v>8.9329999999999998</v>
      </c>
      <c r="K162" s="12"/>
      <c r="L162" s="12"/>
      <c r="M162" s="12"/>
    </row>
    <row r="163" spans="4:13" ht="34.950000000000003" customHeight="1" x14ac:dyDescent="0.4">
      <c r="E163" s="189" t="s">
        <v>123</v>
      </c>
      <c r="F163" s="149" t="s">
        <v>23</v>
      </c>
      <c r="G163" s="34" t="s">
        <v>78</v>
      </c>
      <c r="H163" s="185">
        <v>45.600999999999999</v>
      </c>
      <c r="I163" s="185">
        <v>29.667999999999999</v>
      </c>
      <c r="J163" s="186">
        <v>29.451000000000001</v>
      </c>
      <c r="K163" s="2"/>
      <c r="L163" s="2"/>
    </row>
    <row r="164" spans="4:13" ht="34.950000000000003" customHeight="1" x14ac:dyDescent="0.4">
      <c r="E164" s="189"/>
      <c r="F164" s="59" t="s">
        <v>50</v>
      </c>
      <c r="G164" s="14" t="s">
        <v>78</v>
      </c>
      <c r="H164" s="181">
        <v>0.48499999999999999</v>
      </c>
      <c r="I164" s="181">
        <v>0.55200000000000005</v>
      </c>
      <c r="J164" s="182">
        <v>0.50800000000000001</v>
      </c>
      <c r="K164" s="2"/>
      <c r="L164" s="2"/>
    </row>
    <row r="165" spans="4:13" ht="34.950000000000003" customHeight="1" x14ac:dyDescent="0.4">
      <c r="E165" s="189"/>
      <c r="F165" s="59" t="s">
        <v>25</v>
      </c>
      <c r="G165" s="14" t="s">
        <v>78</v>
      </c>
      <c r="H165" s="181">
        <v>18.05</v>
      </c>
      <c r="I165" s="181">
        <v>12.707000000000001</v>
      </c>
      <c r="J165" s="182">
        <v>15.52</v>
      </c>
      <c r="K165" s="2"/>
      <c r="L165" s="2"/>
    </row>
    <row r="166" spans="4:13" ht="34.950000000000003" customHeight="1" x14ac:dyDescent="0.4">
      <c r="E166" s="189"/>
      <c r="F166" s="60" t="s">
        <v>26</v>
      </c>
      <c r="G166" s="32" t="s">
        <v>78</v>
      </c>
      <c r="H166" s="179">
        <v>32.231999999999999</v>
      </c>
      <c r="I166" s="179">
        <v>11.787000000000001</v>
      </c>
      <c r="J166" s="180">
        <v>15.26</v>
      </c>
      <c r="K166" s="2"/>
      <c r="L166" s="2"/>
    </row>
    <row r="167" spans="4:13" ht="34.950000000000003" customHeight="1" x14ac:dyDescent="0.4">
      <c r="E167" s="189"/>
      <c r="F167" s="65"/>
      <c r="G167" s="175" t="s">
        <v>126</v>
      </c>
      <c r="H167" s="183">
        <f>SUM(H163:H166)</f>
        <v>96.367999999999995</v>
      </c>
      <c r="I167" s="183">
        <f t="shared" ref="I167:J167" si="34">SUM(I163:I166)</f>
        <v>54.713999999999999</v>
      </c>
      <c r="J167" s="184">
        <f t="shared" si="34"/>
        <v>60.738999999999997</v>
      </c>
      <c r="K167" s="2"/>
      <c r="L167" s="2"/>
    </row>
    <row r="168" spans="4:13" ht="34.950000000000003" customHeight="1" x14ac:dyDescent="0.4">
      <c r="E168" s="189" t="s">
        <v>124</v>
      </c>
      <c r="F168" s="149" t="s">
        <v>23</v>
      </c>
      <c r="G168" s="34" t="s">
        <v>78</v>
      </c>
      <c r="H168" s="185">
        <v>16.245000000000001</v>
      </c>
      <c r="I168" s="185">
        <v>5.9089999999999998</v>
      </c>
      <c r="J168" s="186">
        <v>18.687000000000001</v>
      </c>
      <c r="K168" s="2"/>
      <c r="L168" s="2"/>
    </row>
    <row r="169" spans="4:13" ht="34.950000000000003" customHeight="1" x14ac:dyDescent="0.4">
      <c r="E169" s="189"/>
      <c r="F169" s="59" t="s">
        <v>50</v>
      </c>
      <c r="G169" s="14" t="s">
        <v>78</v>
      </c>
      <c r="H169" s="181">
        <v>0.13700000000000001</v>
      </c>
      <c r="I169" s="181">
        <v>0.125</v>
      </c>
      <c r="J169" s="182">
        <v>0.33700000000000002</v>
      </c>
      <c r="K169" s="2"/>
      <c r="L169" s="2"/>
    </row>
    <row r="170" spans="4:13" ht="34.950000000000003" customHeight="1" x14ac:dyDescent="0.4">
      <c r="E170" s="189"/>
      <c r="F170" s="59" t="s">
        <v>25</v>
      </c>
      <c r="G170" s="14" t="s">
        <v>78</v>
      </c>
      <c r="H170" s="181">
        <v>2.67</v>
      </c>
      <c r="I170" s="181">
        <v>1.177</v>
      </c>
      <c r="J170" s="182">
        <v>4.97</v>
      </c>
      <c r="K170" s="2"/>
      <c r="L170" s="2"/>
    </row>
    <row r="171" spans="4:13" ht="34.950000000000003" customHeight="1" x14ac:dyDescent="0.4">
      <c r="E171" s="189"/>
      <c r="F171" s="60" t="s">
        <v>26</v>
      </c>
      <c r="G171" s="32" t="s">
        <v>78</v>
      </c>
      <c r="H171" s="179">
        <v>3.9220000000000002</v>
      </c>
      <c r="I171" s="179">
        <v>7.8630000000000004</v>
      </c>
      <c r="J171" s="180">
        <v>7.0330000000000004</v>
      </c>
      <c r="K171" s="2"/>
      <c r="L171" s="2"/>
    </row>
    <row r="172" spans="4:13" ht="34.950000000000003" customHeight="1" thickBot="1" x14ac:dyDescent="0.45">
      <c r="E172" s="190"/>
      <c r="F172" s="170"/>
      <c r="G172" s="171" t="s">
        <v>127</v>
      </c>
      <c r="H172" s="187">
        <f>SUM(H168:H171)</f>
        <v>22.974</v>
      </c>
      <c r="I172" s="187">
        <f t="shared" ref="I172:J172" si="35">SUM(I168:I171)</f>
        <v>15.074000000000002</v>
      </c>
      <c r="J172" s="188">
        <f t="shared" si="35"/>
        <v>31.027000000000001</v>
      </c>
      <c r="K172" s="2"/>
      <c r="L172" s="2"/>
    </row>
    <row r="173" spans="4:13" ht="19.2" customHeight="1" thickTop="1" x14ac:dyDescent="0.4"/>
    <row r="174" spans="4:13" ht="30" customHeight="1" x14ac:dyDescent="0.4">
      <c r="D174" s="131" t="s">
        <v>128</v>
      </c>
    </row>
    <row r="175" spans="4:13" ht="30" customHeight="1" x14ac:dyDescent="0.4">
      <c r="D175" s="28"/>
      <c r="E175" s="133" t="s">
        <v>129</v>
      </c>
    </row>
    <row r="176" spans="4:13" ht="19.2" customHeight="1" thickBot="1" x14ac:dyDescent="0.45"/>
    <row r="177" spans="4:13" ht="34.950000000000003" customHeight="1" thickTop="1" thickBot="1" x14ac:dyDescent="0.45">
      <c r="E177" s="165" t="s">
        <v>104</v>
      </c>
      <c r="F177" s="99" t="s">
        <v>44</v>
      </c>
      <c r="G177" s="99" t="s">
        <v>46</v>
      </c>
      <c r="H177" s="99" t="s">
        <v>55</v>
      </c>
      <c r="I177" s="99" t="s">
        <v>56</v>
      </c>
      <c r="J177" s="98" t="s">
        <v>47</v>
      </c>
      <c r="K177" s="12"/>
      <c r="L177" s="12"/>
      <c r="M177" s="12"/>
    </row>
    <row r="178" spans="4:13" ht="34.950000000000003" customHeight="1" thickTop="1" x14ac:dyDescent="0.4">
      <c r="E178" s="191" t="s">
        <v>130</v>
      </c>
      <c r="F178" s="117" t="s">
        <v>23</v>
      </c>
      <c r="G178" s="118" t="s">
        <v>78</v>
      </c>
      <c r="H178" s="194">
        <v>630803</v>
      </c>
      <c r="I178" s="194">
        <v>669935</v>
      </c>
      <c r="J178" s="195">
        <v>676385</v>
      </c>
      <c r="K178" s="12"/>
      <c r="L178" s="12"/>
      <c r="M178" s="12"/>
    </row>
    <row r="179" spans="4:13" ht="34.950000000000003" customHeight="1" x14ac:dyDescent="0.4">
      <c r="E179" s="189"/>
      <c r="F179" s="59" t="s">
        <v>50</v>
      </c>
      <c r="G179" s="14" t="s">
        <v>78</v>
      </c>
      <c r="H179" s="15">
        <v>804</v>
      </c>
      <c r="I179" s="15">
        <v>711.81</v>
      </c>
      <c r="J179" s="134">
        <v>779.98</v>
      </c>
      <c r="K179" s="12"/>
      <c r="L179" s="12"/>
      <c r="M179" s="12"/>
    </row>
    <row r="180" spans="4:13" ht="34.950000000000003" customHeight="1" x14ac:dyDescent="0.4">
      <c r="E180" s="189"/>
      <c r="F180" s="59" t="s">
        <v>25</v>
      </c>
      <c r="G180" s="14" t="s">
        <v>78</v>
      </c>
      <c r="H180" s="15">
        <v>805552</v>
      </c>
      <c r="I180" s="15">
        <v>699389</v>
      </c>
      <c r="J180" s="134">
        <v>563826</v>
      </c>
      <c r="K180" s="12"/>
      <c r="L180" s="12"/>
      <c r="M180" s="12"/>
    </row>
    <row r="181" spans="4:13" ht="34.950000000000003" customHeight="1" x14ac:dyDescent="0.4">
      <c r="E181" s="189"/>
      <c r="F181" s="60" t="s">
        <v>26</v>
      </c>
      <c r="G181" s="32" t="s">
        <v>78</v>
      </c>
      <c r="H181" s="21">
        <v>60777</v>
      </c>
      <c r="I181" s="21">
        <v>44265</v>
      </c>
      <c r="J181" s="162">
        <v>44952.41</v>
      </c>
      <c r="K181" s="12"/>
      <c r="L181" s="12"/>
      <c r="M181" s="12"/>
    </row>
    <row r="182" spans="4:13" ht="34.950000000000003" customHeight="1" thickBot="1" x14ac:dyDescent="0.45">
      <c r="E182" s="190"/>
      <c r="F182" s="170"/>
      <c r="G182" s="171" t="s">
        <v>109</v>
      </c>
      <c r="H182" s="173">
        <f>SUM(H178:H181)</f>
        <v>1497936</v>
      </c>
      <c r="I182" s="173">
        <f t="shared" ref="I182:J182" si="36">SUM(I178:I181)</f>
        <v>1414300.81</v>
      </c>
      <c r="J182" s="174">
        <f t="shared" si="36"/>
        <v>1285943.3899999999</v>
      </c>
      <c r="K182" s="12"/>
      <c r="L182" s="12"/>
      <c r="M182" s="12"/>
    </row>
    <row r="183" spans="4:13" ht="19.2" customHeight="1" thickTop="1" x14ac:dyDescent="0.4"/>
    <row r="184" spans="4:13" ht="30" customHeight="1" x14ac:dyDescent="0.4">
      <c r="D184" s="131" t="s">
        <v>131</v>
      </c>
    </row>
    <row r="185" spans="4:13" ht="30" customHeight="1" x14ac:dyDescent="0.4">
      <c r="D185" s="28"/>
      <c r="E185" s="133" t="s">
        <v>132</v>
      </c>
    </row>
    <row r="186" spans="4:13" ht="19.2" customHeight="1" thickBot="1" x14ac:dyDescent="0.45"/>
    <row r="187" spans="4:13" ht="34.950000000000003" customHeight="1" thickTop="1" thickBot="1" x14ac:dyDescent="0.45">
      <c r="E187" s="165" t="s">
        <v>104</v>
      </c>
      <c r="F187" s="99" t="s">
        <v>44</v>
      </c>
      <c r="G187" s="99" t="s">
        <v>46</v>
      </c>
      <c r="H187" s="99" t="s">
        <v>55</v>
      </c>
      <c r="I187" s="99" t="s">
        <v>56</v>
      </c>
      <c r="J187" s="98" t="s">
        <v>47</v>
      </c>
      <c r="K187" s="12"/>
      <c r="L187" s="12"/>
      <c r="M187" s="12"/>
    </row>
    <row r="188" spans="4:13" ht="34.950000000000003" customHeight="1" thickTop="1" x14ac:dyDescent="0.4">
      <c r="E188" s="191" t="s">
        <v>133</v>
      </c>
      <c r="F188" s="117" t="s">
        <v>23</v>
      </c>
      <c r="G188" s="118" t="s">
        <v>78</v>
      </c>
      <c r="H188" s="192">
        <v>6.6289999999999996</v>
      </c>
      <c r="I188" s="192">
        <v>6.62</v>
      </c>
      <c r="J188" s="193">
        <v>6.601</v>
      </c>
      <c r="K188" s="12"/>
      <c r="L188" s="12"/>
      <c r="M188" s="12"/>
    </row>
    <row r="189" spans="4:13" ht="34.950000000000003" customHeight="1" x14ac:dyDescent="0.4">
      <c r="E189" s="189"/>
      <c r="F189" s="59" t="s">
        <v>50</v>
      </c>
      <c r="G189" s="14" t="s">
        <v>78</v>
      </c>
      <c r="H189" s="181">
        <v>33.152000000000001</v>
      </c>
      <c r="I189" s="181">
        <v>33.405999999999999</v>
      </c>
      <c r="J189" s="182">
        <v>35.19</v>
      </c>
      <c r="K189" s="12"/>
      <c r="L189" s="12"/>
      <c r="M189" s="12"/>
    </row>
    <row r="190" spans="4:13" ht="34.950000000000003" customHeight="1" x14ac:dyDescent="0.4">
      <c r="E190" s="189"/>
      <c r="F190" s="59" t="s">
        <v>25</v>
      </c>
      <c r="G190" s="14" t="s">
        <v>78</v>
      </c>
      <c r="H190" s="181">
        <v>20.355</v>
      </c>
      <c r="I190" s="181">
        <v>10.050000000000001</v>
      </c>
      <c r="J190" s="182">
        <v>32.944000000000003</v>
      </c>
      <c r="K190" s="12"/>
      <c r="L190" s="12"/>
      <c r="M190" s="12"/>
    </row>
    <row r="191" spans="4:13" ht="34.950000000000003" customHeight="1" x14ac:dyDescent="0.4">
      <c r="E191" s="189"/>
      <c r="F191" s="60" t="s">
        <v>26</v>
      </c>
      <c r="G191" s="32" t="s">
        <v>78</v>
      </c>
      <c r="H191" s="179">
        <v>0.78</v>
      </c>
      <c r="I191" s="179">
        <v>0.60499999999999998</v>
      </c>
      <c r="J191" s="180">
        <v>3.2000000000000001E-2</v>
      </c>
      <c r="K191" s="12"/>
      <c r="L191" s="12"/>
      <c r="M191" s="12"/>
    </row>
    <row r="192" spans="4:13" ht="34.950000000000003" customHeight="1" thickBot="1" x14ac:dyDescent="0.45">
      <c r="E192" s="190"/>
      <c r="F192" s="170"/>
      <c r="G192" s="171" t="s">
        <v>134</v>
      </c>
      <c r="H192" s="187">
        <f>SUM(H188:H191)</f>
        <v>60.915999999999997</v>
      </c>
      <c r="I192" s="187">
        <f t="shared" ref="I192:J192" si="37">SUM(I188:I191)</f>
        <v>50.68099999999999</v>
      </c>
      <c r="J192" s="188">
        <f t="shared" si="37"/>
        <v>74.766999999999996</v>
      </c>
      <c r="K192" s="12"/>
      <c r="L192" s="12"/>
      <c r="M192" s="12"/>
    </row>
    <row r="193" ht="19.2" customHeight="1" thickTop="1" x14ac:dyDescent="0.4"/>
  </sheetData>
  <mergeCells count="44">
    <mergeCell ref="E168:E172"/>
    <mergeCell ref="E178:E182"/>
    <mergeCell ref="E188:E192"/>
    <mergeCell ref="E137:E141"/>
    <mergeCell ref="E142:E146"/>
    <mergeCell ref="E147:E151"/>
    <mergeCell ref="E158:E162"/>
    <mergeCell ref="E163:E167"/>
    <mergeCell ref="E115:E119"/>
    <mergeCell ref="E120:E124"/>
    <mergeCell ref="E125:E129"/>
    <mergeCell ref="G64:G66"/>
    <mergeCell ref="G67:G69"/>
    <mergeCell ref="G70:G72"/>
    <mergeCell ref="G73:G75"/>
    <mergeCell ref="F77:F81"/>
    <mergeCell ref="D59:E81"/>
    <mergeCell ref="D82:E104"/>
    <mergeCell ref="F82:F86"/>
    <mergeCell ref="F87:F99"/>
    <mergeCell ref="G87:G89"/>
    <mergeCell ref="G90:G92"/>
    <mergeCell ref="G93:G95"/>
    <mergeCell ref="G96:G98"/>
    <mergeCell ref="F100:F104"/>
    <mergeCell ref="D58:F58"/>
    <mergeCell ref="F59:F63"/>
    <mergeCell ref="F64:F76"/>
    <mergeCell ref="D50:H50"/>
    <mergeCell ref="G48:H48"/>
    <mergeCell ref="D26:F26"/>
    <mergeCell ref="D33:F33"/>
    <mergeCell ref="D5:M5"/>
    <mergeCell ref="D6:M6"/>
    <mergeCell ref="D7:L7"/>
    <mergeCell ref="D14:E18"/>
    <mergeCell ref="D13:E13"/>
    <mergeCell ref="D19:E23"/>
    <mergeCell ref="D24:F24"/>
    <mergeCell ref="D25:F25"/>
    <mergeCell ref="F39:F43"/>
    <mergeCell ref="F34:F38"/>
    <mergeCell ref="D34:E44"/>
    <mergeCell ref="D45:F47"/>
  </mergeCells>
  <phoneticPr fontId="1" type="noConversion"/>
  <pageMargins left="0.23622047244094491" right="0.23622047244094491" top="0.47244094488188981" bottom="0.47244094488188981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N35" sqref="N35"/>
    </sheetView>
  </sheetViews>
  <sheetFormatPr defaultColWidth="8.69921875" defaultRowHeight="17.399999999999999" x14ac:dyDescent="0.4"/>
  <cols>
    <col min="1" max="1" width="1" style="1" customWidth="1"/>
    <col min="2" max="4" width="3.19921875" style="1" customWidth="1"/>
    <col min="5" max="16384" width="8.69921875" style="1"/>
  </cols>
  <sheetData>
    <row r="1" spans="2:4" ht="4.95" customHeight="1" x14ac:dyDescent="0.4"/>
    <row r="2" spans="2:4" ht="25.2" x14ac:dyDescent="0.4">
      <c r="B2" s="7" t="s">
        <v>2</v>
      </c>
    </row>
    <row r="3" spans="2:4" ht="4.95" customHeight="1" x14ac:dyDescent="0.4"/>
    <row r="6" spans="2:4" s="9" customFormat="1" x14ac:dyDescent="0.4">
      <c r="B6" s="8" t="s">
        <v>15</v>
      </c>
    </row>
    <row r="7" spans="2:4" x14ac:dyDescent="0.4">
      <c r="C7" s="1" t="s">
        <v>3</v>
      </c>
    </row>
    <row r="8" spans="2:4" x14ac:dyDescent="0.4">
      <c r="C8" s="1" t="s">
        <v>4</v>
      </c>
    </row>
    <row r="9" spans="2:4" x14ac:dyDescent="0.4">
      <c r="C9" s="1" t="s">
        <v>5</v>
      </c>
    </row>
    <row r="10" spans="2:4" x14ac:dyDescent="0.4">
      <c r="D10" s="1" t="s">
        <v>6</v>
      </c>
    </row>
    <row r="11" spans="2:4" x14ac:dyDescent="0.4">
      <c r="D11" s="1" t="s">
        <v>7</v>
      </c>
    </row>
    <row r="14" spans="2:4" s="9" customFormat="1" x14ac:dyDescent="0.4">
      <c r="B14" s="8" t="s">
        <v>16</v>
      </c>
    </row>
    <row r="15" spans="2:4" x14ac:dyDescent="0.4">
      <c r="C15" s="1" t="s">
        <v>8</v>
      </c>
    </row>
    <row r="16" spans="2:4" x14ac:dyDescent="0.4">
      <c r="C16" s="1" t="s">
        <v>9</v>
      </c>
    </row>
    <row r="17" spans="3:5" x14ac:dyDescent="0.4">
      <c r="C17" s="1" t="s">
        <v>5</v>
      </c>
    </row>
    <row r="18" spans="3:5" x14ac:dyDescent="0.4">
      <c r="D18" s="1" t="s">
        <v>10</v>
      </c>
    </row>
    <row r="19" spans="3:5" x14ac:dyDescent="0.4">
      <c r="E19" s="1" t="s">
        <v>11</v>
      </c>
    </row>
    <row r="20" spans="3:5" x14ac:dyDescent="0.4">
      <c r="E20" s="1" t="s">
        <v>12</v>
      </c>
    </row>
    <row r="21" spans="3:5" x14ac:dyDescent="0.4">
      <c r="E21" s="1" t="s">
        <v>13</v>
      </c>
    </row>
    <row r="22" spans="3:5" x14ac:dyDescent="0.4">
      <c r="E22" s="1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2024 ESG Data Book</vt:lpstr>
      <vt:lpstr>미팅안건</vt:lpstr>
      <vt:lpstr>'2024 ESG Data Book'!Print_Area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2025-06-25T01:44:06Z</dcterms:modified>
</cp:coreProperties>
</file>